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y Documents\VINO\2020\natječaj\Obrasci za web\"/>
    </mc:Choice>
  </mc:AlternateContent>
  <bookViews>
    <workbookView xWindow="0" yWindow="0" windowWidth="17976" windowHeight="6132" tabRatio="857"/>
  </bookViews>
  <sheets>
    <sheet name="1_L6_PP_O30_List1" sheetId="37" r:id="rId1"/>
    <sheet name="2_L6_PP_O30_List2" sheetId="40" r:id="rId2"/>
  </sheets>
  <calcPr calcId="162913"/>
</workbook>
</file>

<file path=xl/calcChain.xml><?xml version="1.0" encoding="utf-8"?>
<calcChain xmlns="http://schemas.openxmlformats.org/spreadsheetml/2006/main">
  <c r="C29" i="40" l="1"/>
  <c r="C21" i="40"/>
  <c r="C12" i="40"/>
  <c r="E40" i="40"/>
  <c r="D40" i="40"/>
  <c r="C35" i="40"/>
  <c r="C34" i="40"/>
  <c r="C36" i="40" s="1"/>
  <c r="C42" i="40" s="1"/>
  <c r="C24" i="40"/>
  <c r="C25" i="40" s="1"/>
  <c r="C22" i="40"/>
  <c r="C18" i="40"/>
  <c r="C19" i="40" s="1"/>
  <c r="C17" i="40"/>
  <c r="C16" i="40"/>
  <c r="C13" i="40"/>
  <c r="C14" i="40" s="1"/>
  <c r="F77" i="37"/>
  <c r="G76" i="37"/>
  <c r="H76" i="37" s="1"/>
  <c r="G75" i="37"/>
  <c r="H75" i="37" s="1"/>
  <c r="F72" i="37"/>
  <c r="G71" i="37"/>
  <c r="H71" i="37" s="1"/>
  <c r="G70" i="37"/>
  <c r="F68" i="37"/>
  <c r="G67" i="37"/>
  <c r="H67" i="37" s="1"/>
  <c r="H66" i="37"/>
  <c r="F63" i="37"/>
  <c r="G62" i="37"/>
  <c r="H62" i="37" s="1"/>
  <c r="G61" i="37"/>
  <c r="H61" i="37" s="1"/>
  <c r="G60" i="37"/>
  <c r="G63" i="37" s="1"/>
  <c r="F57" i="37"/>
  <c r="G56" i="37"/>
  <c r="H56" i="37" s="1"/>
  <c r="G55" i="37"/>
  <c r="H55" i="37" s="1"/>
  <c r="G54" i="37"/>
  <c r="H54" i="37" s="1"/>
  <c r="G53" i="37"/>
  <c r="H53" i="37" s="1"/>
  <c r="G52" i="37"/>
  <c r="H52" i="37" s="1"/>
  <c r="F50" i="37"/>
  <c r="F58" i="37" s="1"/>
  <c r="G49" i="37"/>
  <c r="H49" i="37" s="1"/>
  <c r="G48" i="37"/>
  <c r="H48" i="37" s="1"/>
  <c r="H47" i="37"/>
  <c r="G47" i="37"/>
  <c r="G46" i="37"/>
  <c r="H46" i="37" s="1"/>
  <c r="G45" i="37"/>
  <c r="H45" i="37" s="1"/>
  <c r="G44" i="37"/>
  <c r="H44" i="37" s="1"/>
  <c r="G43" i="37"/>
  <c r="H43" i="37" s="1"/>
  <c r="G42" i="37"/>
  <c r="H42" i="37" s="1"/>
  <c r="G41" i="37"/>
  <c r="H41" i="37" s="1"/>
  <c r="G40" i="37"/>
  <c r="H40" i="37" s="1"/>
  <c r="G39" i="37"/>
  <c r="H39" i="37" s="1"/>
  <c r="G38" i="37"/>
  <c r="H38" i="37" s="1"/>
  <c r="G37" i="37"/>
  <c r="H37" i="37" s="1"/>
  <c r="G36" i="37"/>
  <c r="H36" i="37" s="1"/>
  <c r="G35" i="37"/>
  <c r="H35" i="37" s="1"/>
  <c r="G34" i="37"/>
  <c r="H34" i="37" s="1"/>
  <c r="G33" i="37"/>
  <c r="H33" i="37" s="1"/>
  <c r="G32" i="37"/>
  <c r="H32" i="37" s="1"/>
  <c r="H31" i="37"/>
  <c r="G31" i="37"/>
  <c r="F27" i="37"/>
  <c r="F81" i="37" s="1"/>
  <c r="G26" i="37"/>
  <c r="H26" i="37" s="1"/>
  <c r="G25" i="37"/>
  <c r="H25" i="37" s="1"/>
  <c r="G24" i="37"/>
  <c r="H24" i="37" s="1"/>
  <c r="G23" i="37"/>
  <c r="H23" i="37" s="1"/>
  <c r="F21" i="37"/>
  <c r="F28" i="37" s="1"/>
  <c r="F29" i="37" s="1"/>
  <c r="G20" i="37"/>
  <c r="H20" i="37" s="1"/>
  <c r="G19" i="37"/>
  <c r="H19" i="37" s="1"/>
  <c r="H18" i="37"/>
  <c r="G17" i="37"/>
  <c r="G21" i="37" s="1"/>
  <c r="F15" i="37"/>
  <c r="F80" i="37" s="1"/>
  <c r="H14" i="37"/>
  <c r="H13" i="37"/>
  <c r="H12" i="37"/>
  <c r="H11" i="37"/>
  <c r="H27" i="37" l="1"/>
  <c r="G72" i="37"/>
  <c r="H77" i="37"/>
  <c r="G27" i="37"/>
  <c r="C26" i="40"/>
  <c r="C37" i="40" s="1"/>
  <c r="C38" i="40" s="1"/>
  <c r="C43" i="40" s="1"/>
  <c r="C40" i="40"/>
  <c r="F73" i="37"/>
  <c r="H15" i="37"/>
  <c r="H80" i="37" s="1"/>
  <c r="C27" i="40" s="1"/>
  <c r="C30" i="40" s="1"/>
  <c r="C41" i="40" s="1"/>
  <c r="G57" i="37"/>
  <c r="G58" i="37" s="1"/>
  <c r="H68" i="37"/>
  <c r="G68" i="37"/>
  <c r="H57" i="37"/>
  <c r="G73" i="37"/>
  <c r="H17" i="37"/>
  <c r="H21" i="37" s="1"/>
  <c r="H28" i="37" s="1"/>
  <c r="H29" i="37" s="1"/>
  <c r="G50" i="37"/>
  <c r="H60" i="37"/>
  <c r="H63" i="37" s="1"/>
  <c r="H50" i="37"/>
  <c r="G81" i="37"/>
  <c r="G28" i="37"/>
  <c r="G29" i="37" s="1"/>
  <c r="H81" i="37"/>
  <c r="F78" i="37"/>
  <c r="F79" i="37" s="1"/>
  <c r="F82" i="37"/>
  <c r="G77" i="37"/>
  <c r="H70" i="37"/>
  <c r="H72" i="37" s="1"/>
  <c r="H73" i="37" l="1"/>
  <c r="H82" i="37" s="1"/>
  <c r="H58" i="37"/>
  <c r="G82" i="37"/>
  <c r="G83" i="37" s="1"/>
  <c r="G78" i="37"/>
  <c r="G79" i="37" s="1"/>
  <c r="F83" i="37"/>
  <c r="H78" i="37"/>
  <c r="H79" i="37" s="1"/>
  <c r="H83" i="37" l="1"/>
</calcChain>
</file>

<file path=xl/sharedStrings.xml><?xml version="1.0" encoding="utf-8"?>
<sst xmlns="http://schemas.openxmlformats.org/spreadsheetml/2006/main" count="126" uniqueCount="110">
  <si>
    <t>Naziv podnositelja:</t>
  </si>
  <si>
    <t xml:space="preserve">OIB: </t>
  </si>
  <si>
    <t>Naziv projekta:</t>
  </si>
  <si>
    <t>List 1.</t>
  </si>
  <si>
    <t xml:space="preserve">LISTA TROŠKOVA ZA PROJEKT ULAGANJA U SEKTORU VINA   </t>
  </si>
  <si>
    <t>Šifra  izdatka</t>
  </si>
  <si>
    <t>Naziv prihvatljivog troška</t>
  </si>
  <si>
    <t>Odabrani ponuditelj</t>
  </si>
  <si>
    <t>Br. Ponude</t>
  </si>
  <si>
    <t>osnovica</t>
  </si>
  <si>
    <t>PDV</t>
  </si>
  <si>
    <t>Ukupni iznos  sa PDV</t>
  </si>
  <si>
    <t>A.1</t>
  </si>
  <si>
    <t>Ukupno izdaci stjecanja (kupnje) nepokretne imovine (A.1)</t>
  </si>
  <si>
    <t>A.2</t>
  </si>
  <si>
    <t xml:space="preserve">ukupno </t>
  </si>
  <si>
    <t>A.2.1</t>
  </si>
  <si>
    <t>Troškovi uređenja okoliša, radnih i manipulativnih površina i parkirališta na gospodarstvu, izgradnja pristupnih puteva do objekta na gospodarstvu</t>
  </si>
  <si>
    <t xml:space="preserve">B. Kupnja novih strojeva i opreme do iznosa njihove tržišne vrijednosti </t>
  </si>
  <si>
    <t>C. Kupnja ili razvoj računalnih softvera i kupnja patenata, licencija i autorskih prava te registracija zajedničkih žigova</t>
  </si>
  <si>
    <t>Ukupno izdaci kupnje ili razvoja računalnih softvera i kupnja patenata, licencija i autorskih prava te registracije zajedničkih žigova bez općih troškova</t>
  </si>
  <si>
    <t>D. Opći troškovi</t>
  </si>
  <si>
    <t>D.1</t>
  </si>
  <si>
    <t>1.4.1.</t>
  </si>
  <si>
    <t>Naknade za arhitekte i inženjere, konzultacijske naknade (do 10% od ukupno prihvatljivog iznosa ulaganja bez općih troškova, ali ne više od 5.000 €) u slučaju izgradnje/rekonstrukcije</t>
  </si>
  <si>
    <t>Studije izvedivosti i troškovi izrade elaborata zaštite okoliša (do 2% od ukupno prihvatljivog iznosa ulaganja bez općih troškova, ali ne više od 3.000 €) u slučaju izgradnje/rekonstrukcije</t>
  </si>
  <si>
    <t xml:space="preserve">D.2 </t>
  </si>
  <si>
    <t xml:space="preserve">Kupnje novih strojeva i opreme do iznosa njihove tržišne vrijednosti </t>
  </si>
  <si>
    <t>2.4.1.</t>
  </si>
  <si>
    <t>Naknade za arhitekte i inženjere, konzultacijske naknade (do 2% od ukupno prihvatljivog iznosa ulaganja bez općih troškova, ali ne više od 3.000 €) u slučaju opremanja</t>
  </si>
  <si>
    <t>Studije izvedivosti i troškovi izrade elaborata zaštite okoliša (do 2% od ukupno prihvatljivog iznosa ulaganja bez općih troškova, ali ne više od 2.000 €) u slučaju opremanja</t>
  </si>
  <si>
    <t xml:space="preserve">Ukupno opći trošak kupnje novih strojeva i opreme do iznosa njihove tržišne vrijednosti </t>
  </si>
  <si>
    <t>Sveukupno izdaci za opće troškove</t>
  </si>
  <si>
    <t>D.3</t>
  </si>
  <si>
    <t>troškovi studije izvedivosti izgradnje, stjecanja, iznajmljivanja ili poboljšanja nepokretne imovine</t>
  </si>
  <si>
    <t xml:space="preserve">troškovi studije izvedivosti kupnje ili zakupa novih strojeva i opreme do iznosa njihove tržišne vrijednosti </t>
  </si>
  <si>
    <t>Ukupno izdaci za opće troškove studije izvedivosti</t>
  </si>
  <si>
    <t xml:space="preserve">E. Sveukupno izdaci bez općih troškova </t>
  </si>
  <si>
    <t>E.1.</t>
  </si>
  <si>
    <t>E.1. Sveukupno izdaci iz točke E. bez troškova iz točke F. i G.</t>
  </si>
  <si>
    <t>F. Sveukupno izdaci stjecanja (kupnje) nepokretne imovine</t>
  </si>
  <si>
    <t>G.</t>
  </si>
  <si>
    <t>G. Sveukupno izdaci za uređenje okoliša, radnih i manipulativnih površina i parkirališta na gospodarstvu, izgradnju pristupnih puteva do objekta na gospodarstvu</t>
  </si>
  <si>
    <t xml:space="preserve">H. Sveukupno izdaci za opće troškove </t>
  </si>
  <si>
    <t>I. UKUPAN IZNOS ULAGANJA (E.+F.+G)</t>
  </si>
  <si>
    <t>Napomena:</t>
  </si>
  <si>
    <t>prema potrebi dodati retke</t>
  </si>
  <si>
    <t>Potpis</t>
  </si>
  <si>
    <t>M.P.</t>
  </si>
  <si>
    <t>Molimo da nakon što ste popunili List 1 obrasca (L6_PP_O30_List1) popunite i List 2 (L6_PP_O30_List2).</t>
  </si>
  <si>
    <t>List 2.</t>
  </si>
  <si>
    <t>HRK</t>
  </si>
  <si>
    <t>TEČAJ*</t>
  </si>
  <si>
    <t>EUR</t>
  </si>
  <si>
    <t xml:space="preserve">Propisani opći trošak  kupnje novih strojeva i opreme do iznosa njihove tržišne vrijednosti </t>
  </si>
  <si>
    <t xml:space="preserve">Prihvatljivi opći trošak kupnje novih strojeva i opreme do iznosa njihove tržišne vrijednosti 
Pojašnjenje: najviše 2% vrijednosti prihvatljivog ulaganja bez općih troškova </t>
  </si>
  <si>
    <t>Ukupno opći trošak kupnje novih strojeva i opreme do iznosa njihove tržišne vrijednosti  za izračun - max 3.000 €</t>
  </si>
  <si>
    <t>UKUPAN IZNOS PRIHVATLJIVIH OPĆIH TROŠKOVA - max. 5.000 €</t>
  </si>
  <si>
    <t>Trošak studije izvedivosti kupnje ili zakupa novih strojeva i opreme do iznosa njihove tržišne vrijednosti  za izračun</t>
  </si>
  <si>
    <t>Ukupno opći trošak studije izvedivosti za izračun
Pojašnjenje: max 3.000 €</t>
  </si>
  <si>
    <t>UKUPAN IZNOS TROŠKA STJECANJA (KUPNJE) NEPOKRETNE IMOVINE</t>
  </si>
  <si>
    <t>Ukupno trošak stjecanja (kupnje) nepokretne imovine za izračun</t>
  </si>
  <si>
    <t>Ukupno trošak uređenja okoliša, radnih i manipulativnih površina i parkirališta na gospodarstvu, izgradnje pristupnih puteva do objekta na gospodarstvu za izračun</t>
  </si>
  <si>
    <t>SVEUKUPAN IZNOS PRIHVATLJIVIH OPĆIH TROŠKOVA</t>
  </si>
  <si>
    <t>UKUPAN IZNOS PRIHVATLJIVOG ULAGANJA</t>
  </si>
  <si>
    <t xml:space="preserve">UKUPAN IZNOS NEPRIHVATLJIVIH TROŠKOVA** </t>
  </si>
  <si>
    <t xml:space="preserve">UKUPAN IZNOS NEPRIHVATLJIVOG DIJELA OPĆIH TROŠKOVA </t>
  </si>
  <si>
    <t>UKUPAN IZNOS NEPRIHVATLJIVOG TROŠKA STJECANJA (KUPNJE) NEKRETNINE</t>
  </si>
  <si>
    <t>UKUPAN IZNOS NEPRIHVATLJIVOG TROŠKA UREĐENJA OKOLIŠA, RADNIH I MANIPULATIVNIH POVRŠINA I PARKIRALIŠTA NA GOSPODARSTVU, IZGRADNJE PRISTUPNIH PUTEVA DO OBJEKTA NA GOSPODARSTVU</t>
  </si>
  <si>
    <t>UKUPNA VRIJEDNOST PROJEKTA</t>
  </si>
  <si>
    <t xml:space="preserve">*Za izračun koristiti tečaj Europske centralne banke (ECB) na dan 1. siječnja godine u kojoj se podnosi prijava sukladno članku 30. stavku 3. Delegirane uredbe Komisije (EU) br. 907/2014.  </t>
  </si>
  <si>
    <t xml:space="preserve">Web adresa za uvid u navedeni tečaj je: </t>
  </si>
  <si>
    <t>http://sdw.ecb.europa.eu/quickview.do?SERIES_KEY=120.EXR.D.HRK.EUR.SP00.A</t>
  </si>
  <si>
    <r>
      <t xml:space="preserve">Propisani opći trošak studije izvedivosti za ulaganja u izgradnje/rekonstrukcije, stjecanja (kupnje) ili poboljšanja nepokretne imovine
</t>
    </r>
    <r>
      <rPr>
        <b/>
        <i/>
        <sz val="10"/>
        <color theme="1"/>
        <rFont val="Calibri"/>
        <family val="2"/>
        <charset val="238"/>
        <scheme val="minor"/>
      </rPr>
      <t xml:space="preserve">Pojašnjenje: </t>
    </r>
    <r>
      <rPr>
        <i/>
        <sz val="10"/>
        <color theme="1"/>
        <rFont val="Calibri"/>
        <family val="2"/>
        <charset val="238"/>
        <scheme val="minor"/>
      </rPr>
      <t>kada nema drugih izdataka max prihvatljivi trošak studije izvedivosti iznosi 3.000 €</t>
    </r>
  </si>
  <si>
    <t>D.2</t>
  </si>
  <si>
    <t>D.3.1</t>
  </si>
  <si>
    <t>D.3.2</t>
  </si>
  <si>
    <r>
      <t xml:space="preserve">Propisani opći trošak studije izvedivosti za ulaganja u kupnju  novih strojeva i opreme do iznosa njihove tržišne vrijednosti 
</t>
    </r>
    <r>
      <rPr>
        <b/>
        <i/>
        <sz val="10"/>
        <color theme="1"/>
        <rFont val="Calibri"/>
        <family val="2"/>
        <charset val="238"/>
        <scheme val="minor"/>
      </rPr>
      <t xml:space="preserve">Pojašnjenje: </t>
    </r>
    <r>
      <rPr>
        <i/>
        <sz val="10"/>
        <color theme="1"/>
        <rFont val="Calibri"/>
        <family val="2"/>
        <charset val="238"/>
        <scheme val="minor"/>
      </rPr>
      <t>kada nema drugih izdataka max prihvatljivi trošak studije izvedivosti iznosi 2.000 €</t>
    </r>
  </si>
  <si>
    <r>
      <t xml:space="preserve">Ukupno opći trošak kupnje  novih strojeva i opreme do iznosa njihove tržišne vrijednosti 
</t>
    </r>
    <r>
      <rPr>
        <b/>
        <i/>
        <sz val="10"/>
        <color theme="1"/>
        <rFont val="Calibri"/>
        <family val="2"/>
        <charset val="238"/>
        <scheme val="minor"/>
      </rPr>
      <t>Pojašnjenje:</t>
    </r>
    <r>
      <rPr>
        <i/>
        <sz val="10"/>
        <color theme="1"/>
        <rFont val="Calibri"/>
        <family val="2"/>
        <charset val="238"/>
        <scheme val="minor"/>
      </rPr>
      <t xml:space="preserve"> Prepisati iznos ukupnog općeg troška opremanja iz reda </t>
    </r>
    <r>
      <rPr>
        <b/>
        <i/>
        <sz val="10"/>
        <color rgb="FF00B050"/>
        <rFont val="Calibri"/>
        <family val="2"/>
        <charset val="238"/>
        <scheme val="minor"/>
      </rPr>
      <t>"D.2"</t>
    </r>
    <r>
      <rPr>
        <i/>
        <sz val="10"/>
        <color theme="1"/>
        <rFont val="Calibri"/>
        <family val="2"/>
        <charset val="238"/>
        <scheme val="minor"/>
      </rPr>
      <t>- ukoliko je Podnositelj u sustavu PDV-a upisuje ukupan iznos osnovice (PDV je neprihvatljiv trošak), a ako Podnositelj nije u sustavu PDV-a upisuje ukupan iznos ponuda s PDV-om</t>
    </r>
  </si>
  <si>
    <r>
      <rPr>
        <b/>
        <sz val="10"/>
        <color theme="1"/>
        <rFont val="Calibri"/>
        <family val="2"/>
        <charset val="238"/>
        <scheme val="minor"/>
      </rPr>
      <t>UKUPAN IZNOS ULAGANJA BEZ TROŠKA STJECANJA NEKRETNINE, TROŠKOVA UREĐENJA OKOLIŠA, RADNIH I MANIPULATIVNIH POVRŠINA I PARKIRALIŠTA NA GOSPODARSTVU, IZGRADNJE PRISTUPNIH PUTEVA DO OBJEKTA NA GOSPODARSTVU  I BEZ OPĆIH TROŠKOVA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i/>
        <sz val="10"/>
        <color theme="1"/>
        <rFont val="Calibri"/>
        <family val="2"/>
        <charset val="238"/>
        <scheme val="minor"/>
      </rPr>
      <t>Pojašnjenje:</t>
    </r>
    <r>
      <rPr>
        <i/>
        <sz val="10"/>
        <color theme="1"/>
        <rFont val="Calibri"/>
        <family val="2"/>
        <charset val="238"/>
        <scheme val="minor"/>
      </rPr>
      <t xml:space="preserve"> upisati iznos iz reda </t>
    </r>
    <r>
      <rPr>
        <b/>
        <i/>
        <sz val="10"/>
        <color rgb="FF00B050"/>
        <rFont val="Calibri"/>
        <family val="2"/>
        <charset val="238"/>
        <scheme val="minor"/>
      </rPr>
      <t>"E.1. Sveukupno izdaci iz točke E. bez troškova iz točke F. i G."</t>
    </r>
    <r>
      <rPr>
        <i/>
        <sz val="10"/>
        <color theme="1"/>
        <rFont val="Calibri"/>
        <family val="2"/>
        <charset val="238"/>
        <scheme val="minor"/>
      </rPr>
      <t xml:space="preserve"> - ukoliko je Podnositelj u sustavu PDV-a upisuje ukupan iznos osnovice (PDV je neprihvatljiv trošak), a ako Podnositelj nije u sustavu PDV-a upisuje ukupan iznos ponuda s PDV-om</t>
    </r>
  </si>
  <si>
    <r>
      <t xml:space="preserve">Propisani trošak stjecanja (kupnje) nepokretne imovine
</t>
    </r>
    <r>
      <rPr>
        <b/>
        <i/>
        <sz val="10"/>
        <color theme="1"/>
        <rFont val="Calibri"/>
        <family val="2"/>
        <charset val="238"/>
        <scheme val="minor"/>
      </rPr>
      <t xml:space="preserve">Pojašnjenje: </t>
    </r>
    <r>
      <rPr>
        <i/>
        <sz val="10"/>
        <color theme="1"/>
        <rFont val="Calibri"/>
        <family val="2"/>
        <charset val="238"/>
        <scheme val="minor"/>
      </rPr>
      <t>max 10 % od maksimalno prihvatljivih  troškova građenja</t>
    </r>
  </si>
  <si>
    <r>
      <t xml:space="preserve">Troškovi studije izvedivosti kupnje novih strojeva i opreme do iznosa njihove tržišne vrijednosti </t>
    </r>
    <r>
      <rPr>
        <b/>
        <sz val="10"/>
        <color rgb="FF00B050"/>
        <rFont val="Calibri"/>
        <family val="2"/>
        <charset val="238"/>
        <scheme val="minor"/>
      </rPr>
      <t xml:space="preserve">
</t>
    </r>
    <r>
      <rPr>
        <b/>
        <i/>
        <sz val="10"/>
        <rFont val="Calibri"/>
        <family val="2"/>
        <charset val="238"/>
        <scheme val="minor"/>
      </rPr>
      <t xml:space="preserve">Pojašnjenje: </t>
    </r>
    <r>
      <rPr>
        <i/>
        <sz val="10"/>
        <rFont val="Calibri"/>
        <family val="2"/>
        <charset val="238"/>
        <scheme val="minor"/>
      </rPr>
      <t>Prepisati iznos ukupnog općeg troška opremanja iz reda</t>
    </r>
    <r>
      <rPr>
        <b/>
        <i/>
        <sz val="10"/>
        <color rgb="FF00B050"/>
        <rFont val="Calibri"/>
        <family val="2"/>
        <charset val="238"/>
        <scheme val="minor"/>
      </rPr>
      <t xml:space="preserve"> "D.3.2"</t>
    </r>
    <r>
      <rPr>
        <i/>
        <sz val="10"/>
        <rFont val="Calibri"/>
        <family val="2"/>
        <charset val="238"/>
        <scheme val="minor"/>
      </rPr>
      <t>- ukoliko je Podnositelj u sustavu PDV-a upisuje ukupan iznos osnovice (PDV je neprihvatljiv trošak), a ako Podnositelj nije u sustavu PDV-a upisuje ukupan iznos ponuda s PDV-om</t>
    </r>
  </si>
  <si>
    <t>Izgradnje/poboljšanja nepokretne imovine, stjecanja (kupnje)  nepokretne imovine</t>
  </si>
  <si>
    <t>Ukupno opći trošak izgradnje/poboljšanja nepokretne imovine, stjecanja (kupnje)  nepokretne imovine</t>
  </si>
  <si>
    <r>
      <t xml:space="preserve">Ukupno opći trošak izgradnje/poboljšanja nepokretne imovine, stjecanja (kupnje) nepokretne imovine
</t>
    </r>
    <r>
      <rPr>
        <b/>
        <i/>
        <sz val="10"/>
        <color theme="1"/>
        <rFont val="Calibri"/>
        <family val="2"/>
        <charset val="238"/>
        <scheme val="minor"/>
      </rPr>
      <t xml:space="preserve">Pojašnjenje: </t>
    </r>
    <r>
      <rPr>
        <i/>
        <sz val="10"/>
        <color theme="1"/>
        <rFont val="Calibri"/>
        <family val="2"/>
        <charset val="238"/>
        <scheme val="minor"/>
      </rPr>
      <t xml:space="preserve">Prepisati iznos ukupnog općeg troška izgradnje/poboljšanja neokretne imovine, stjecanja (kupnje) ili nepokretne imovine iz reda </t>
    </r>
    <r>
      <rPr>
        <b/>
        <i/>
        <sz val="10"/>
        <color rgb="FF00B050"/>
        <rFont val="Calibri"/>
        <family val="2"/>
        <charset val="238"/>
        <scheme val="minor"/>
      </rPr>
      <t>"D.1"</t>
    </r>
    <r>
      <rPr>
        <i/>
        <sz val="10"/>
        <color theme="1"/>
        <rFont val="Calibri"/>
        <family val="2"/>
        <charset val="238"/>
        <scheme val="minor"/>
      </rPr>
      <t xml:space="preserve"> - ukoliko je Podnositelj u sustavu PDV-a upisuje ukupan iznos osnovice (PDV je neprihvatljiv trošak), a ako Podnositelj nije u sustavu PDV-a upisuje ukupan iznos ponuda s PDV-om</t>
    </r>
  </si>
  <si>
    <t>Propisani opći trošak  izgradnje/poboljšanja nepokretne imovine, stjecanja (kupnje) nepokretne imovine</t>
  </si>
  <si>
    <t>Ukupno opći trošak izgradnje/poboljšanja nepokretne imovine, stjecanja (kupnje) nepokretne imovine za izračun - max 5.000 €</t>
  </si>
  <si>
    <r>
      <t>Troškovi studije izvedivosti izgradnje/poboljšanja nepokretne imovine, stjecanja (kupnje) nepokretne imovine</t>
    </r>
    <r>
      <rPr>
        <b/>
        <sz val="10"/>
        <color rgb="FF00B050"/>
        <rFont val="Calibri"/>
        <family val="2"/>
        <charset val="238"/>
        <scheme val="minor"/>
      </rPr>
      <t xml:space="preserve">
</t>
    </r>
    <r>
      <rPr>
        <b/>
        <i/>
        <sz val="10"/>
        <rFont val="Calibri"/>
        <family val="2"/>
        <charset val="238"/>
        <scheme val="minor"/>
      </rPr>
      <t>Pojašnjenje:</t>
    </r>
    <r>
      <rPr>
        <i/>
        <sz val="10"/>
        <rFont val="Calibri"/>
        <family val="2"/>
        <charset val="238"/>
        <scheme val="minor"/>
      </rPr>
      <t xml:space="preserve"> Prepisati iznos ukupnog općeg troška opremanja iz reda</t>
    </r>
    <r>
      <rPr>
        <i/>
        <sz val="10"/>
        <color rgb="FF00B050"/>
        <rFont val="Calibri"/>
        <family val="2"/>
        <charset val="238"/>
        <scheme val="minor"/>
      </rPr>
      <t xml:space="preserve"> </t>
    </r>
    <r>
      <rPr>
        <b/>
        <i/>
        <sz val="10"/>
        <color rgb="FF00B050"/>
        <rFont val="Calibri"/>
        <family val="2"/>
        <charset val="238"/>
        <scheme val="minor"/>
      </rPr>
      <t>"D.3.1"</t>
    </r>
    <r>
      <rPr>
        <i/>
        <sz val="10"/>
        <rFont val="Calibri"/>
        <family val="2"/>
        <charset val="238"/>
        <scheme val="minor"/>
      </rPr>
      <t>- ukoliko je Podnositelj u sustavu PDV-a upisuje ukupan iznos osnovice (PDV je neprihvatljiv trošak), a ako Podnositelj nije u sustavu PDV-a upisuje ukupan iznos ponuda s PDV-om</t>
    </r>
  </si>
  <si>
    <t xml:space="preserve">Trošak studije izvedivosti izgradnje/poboljšanja nepokretne imovine, stjecanja (kupnje) nepokretne imovine za izračun </t>
  </si>
  <si>
    <r>
      <t xml:space="preserve">Prihvatljivi opći trošak  izgradnje/poboljšanja nepoktretne imovine, stjecanja (kupnje) nepokretne imovine
</t>
    </r>
    <r>
      <rPr>
        <b/>
        <i/>
        <sz val="10"/>
        <color theme="1"/>
        <rFont val="Calibri"/>
        <family val="2"/>
        <charset val="238"/>
        <scheme val="minor"/>
      </rPr>
      <t xml:space="preserve">Pojašnjenje: </t>
    </r>
    <r>
      <rPr>
        <i/>
        <sz val="10"/>
        <color theme="1"/>
        <rFont val="Calibri"/>
        <family val="2"/>
        <charset val="238"/>
        <scheme val="minor"/>
      </rPr>
      <t xml:space="preserve">najviše 10%vrijednosti prihvatljivog ulaganja bez općih troškova </t>
    </r>
  </si>
  <si>
    <t>A. Izgradnja/rekonstrukcija, stjecanje (kupnja) ili poboljšanje nepokretne imovine</t>
  </si>
  <si>
    <t>Stjecanje (kupnja) nepokretne imovine radi poboljšanja iste</t>
  </si>
  <si>
    <t xml:space="preserve">Izgradnja/poboljšanje nepokretne imovine </t>
  </si>
  <si>
    <t>Ukupno izdaci izgradnja/poboljšanje nepokretne imovine (A.2 + A.2.1)</t>
  </si>
  <si>
    <t>Ukupno izdaci  Izgradnje/poboljšanja nepokretne imovine, stjecanja (kupnje)  nepokretne imovine (A.1 + A.2 + A.2.1)</t>
  </si>
  <si>
    <t>B.</t>
  </si>
  <si>
    <t>B.1</t>
  </si>
  <si>
    <t>Troškovi uređenja okoliša, radnih i manipulativnih površina i parkirališta na gospodarstvu, izgradnja pristupnih puteva do objekta na gospodarstvu*</t>
  </si>
  <si>
    <t>B.1.</t>
  </si>
  <si>
    <t>Ukupno izdaci opremanja bez općih troškova (B+B.1)</t>
  </si>
  <si>
    <t>Studije izvedivosti**</t>
  </si>
  <si>
    <t>*pod uvjetom da je prezentacijski ili prodajni objekt predmet ulaganja ili je kao takav postojao i prije na lokaciji provedbe projekta te su aktivnosti uređenja okoliša usmjerene u poboljšanje funkcije prezentacijskog ili prodajnog objekta</t>
  </si>
  <si>
    <t>**Studije izvedivosti kada na temelju njihova rezultata nema izdataka iz A. i B</t>
  </si>
  <si>
    <t xml:space="preserve">**Pojašnjenje: zbroj svih troškova koji se ne nalazi na Listi prihvatljivih troškova uključujući i PDV (kod podnositelja/korisnika koji su u sustavu PDV-a), troškovi redovitog održavanja i amortizacije opreme, zgrada i postrojenja, sredstva izdvojena za buduće gubitke ili dugovanja, bankovni troškovi, bankovne kamate i premije osiguranja, kamate na dugovanja, troškovi gubitka na tečaju valute, plaćanja u gotovini, plaćanja putem robne razmjene uključujući i kompenzaciju, administrativni troškovi i troškovi osoblja korisnika, troškovi koji nisu sastavni dio projekta, nepredviđeni troškovi, troškovi vlastitog rada, troškovi nabave rabljenih strojeva i opreme, troškovi kupnje rezervnih dijelova, popravaka i servisiranja, troškovi stjecanja (kupnje) nepokretne imovine kada projektom nije predviđena izgradnja i/ili poboljšanje vinarije i/ili prezentacijske i/ili prodajne objekte, troškovi povezani s pripremom zahtjeva za projekt koji nisu izravno povezani s troškovima iz članka 8. stavka 1. Pravilnika, troškovi povezani s ugovorom o zakupu, a osobito marža najmodavca, troškovi refundacija kamata, režijski troškovi i pristojbe, troškovi kupnje nepokretne imovine u slučaju kad nije podmiren porez na promet nekretnina i troškovi nabave sadnog materijala, troškovi sadnje i troškovi navodnjavanja prilikom uređenja okoliša.
</t>
  </si>
  <si>
    <r>
      <t xml:space="preserve">Prihvatljiv trošak izgradnje/poboljšanja nepokretne imovine
</t>
    </r>
    <r>
      <rPr>
        <b/>
        <i/>
        <sz val="10"/>
        <color theme="1"/>
        <rFont val="Calibri"/>
        <family val="2"/>
        <charset val="238"/>
        <scheme val="minor"/>
      </rPr>
      <t xml:space="preserve">Pojašnjenje: </t>
    </r>
    <r>
      <rPr>
        <i/>
        <sz val="10"/>
        <color theme="1"/>
        <rFont val="Calibri"/>
        <family val="2"/>
        <charset val="238"/>
        <scheme val="minor"/>
      </rPr>
      <t xml:space="preserve">upisati iznos </t>
    </r>
    <r>
      <rPr>
        <b/>
        <i/>
        <sz val="10"/>
        <color rgb="FF00B050"/>
        <rFont val="Calibri"/>
        <family val="2"/>
        <charset val="238"/>
        <scheme val="minor"/>
      </rPr>
      <t>iz reda "A.2"</t>
    </r>
    <r>
      <rPr>
        <i/>
        <sz val="10"/>
        <color theme="1"/>
        <rFont val="Calibri"/>
        <family val="2"/>
        <charset val="238"/>
        <scheme val="minor"/>
      </rPr>
      <t>- ukoliko je Podnositelj u sustavu PDV-a upisuje ukupan iznos osnovice (PDV je neprihvatljiv trošak), a ako Podnositelj nije u sustavu PDV-a upisuje ukupan iznos ponuda s PDV-om</t>
    </r>
  </si>
  <si>
    <r>
      <t xml:space="preserve">UKUPAN IZNOS TROŠKOVA UREĐENJA OKOLIŠA, RADNIH I MANIPULATIVNIH POVRŠINA I PARKIRALIŠTA NA GOSPODARSTVU, IZGRADNJE PRISTUPNIH PUTEVA DO OBJEKTA NA GOSPODARSTVU - izgradnja/poboljšanje nepokretne imovine
</t>
    </r>
    <r>
      <rPr>
        <b/>
        <i/>
        <sz val="10"/>
        <color theme="1"/>
        <rFont val="Calibri"/>
        <family val="2"/>
        <charset val="238"/>
        <scheme val="minor"/>
      </rPr>
      <t xml:space="preserve">Pojašnjenje: </t>
    </r>
    <r>
      <rPr>
        <i/>
        <sz val="10"/>
        <color theme="1"/>
        <rFont val="Calibri"/>
        <family val="2"/>
        <charset val="238"/>
        <scheme val="minor"/>
      </rPr>
      <t xml:space="preserve">upisati iznos iz reda </t>
    </r>
    <r>
      <rPr>
        <b/>
        <i/>
        <sz val="10"/>
        <color rgb="FF00B050"/>
        <rFont val="Calibri"/>
        <family val="2"/>
        <charset val="238"/>
        <scheme val="minor"/>
      </rPr>
      <t>"A.2.1"</t>
    </r>
    <r>
      <rPr>
        <i/>
        <sz val="10"/>
        <color theme="1"/>
        <rFont val="Calibri"/>
        <family val="2"/>
        <charset val="238"/>
        <scheme val="minor"/>
      </rPr>
      <t>- ukoliko je Podnositelj u sustavu PDV-a upisuje ukupan iznos osnovice (PDV je neprihvatljiv trošak), a ako Podnositelj nije u sustavu PDV-a upisuje ukupan iznos ponuda s PDV-om.</t>
    </r>
  </si>
  <si>
    <r>
      <t xml:space="preserve">Prihvatljiv trošak kupnje novih strojeva i opreme do iznosa  njihove tržišne vrijednosti
</t>
    </r>
    <r>
      <rPr>
        <b/>
        <i/>
        <sz val="10"/>
        <color theme="1"/>
        <rFont val="Calibri"/>
        <family val="2"/>
        <charset val="238"/>
        <scheme val="minor"/>
      </rPr>
      <t xml:space="preserve">Pojašnjenje: </t>
    </r>
    <r>
      <rPr>
        <i/>
        <sz val="10"/>
        <color theme="1"/>
        <rFont val="Calibri"/>
        <family val="2"/>
        <charset val="238"/>
        <scheme val="minor"/>
      </rPr>
      <t xml:space="preserve">upisati iznos </t>
    </r>
    <r>
      <rPr>
        <b/>
        <i/>
        <sz val="10"/>
        <color rgb="FF00B050"/>
        <rFont val="Calibri"/>
        <family val="2"/>
        <charset val="238"/>
        <scheme val="minor"/>
      </rPr>
      <t>iz reda "B"</t>
    </r>
    <r>
      <rPr>
        <i/>
        <sz val="10"/>
        <color theme="1"/>
        <rFont val="Calibri"/>
        <family val="2"/>
        <charset val="238"/>
        <scheme val="minor"/>
      </rPr>
      <t>- ukoliko je Podnositelj u sustavu PDV-a upisuje ukupan iznos osnovice (PDV je neprihvatljiv trošak), a ako Podnositelj nije u sustavu PDV-a upisuje ukupan iznos ponuda s PDV-om</t>
    </r>
  </si>
  <si>
    <r>
      <t xml:space="preserve">UKUPAN IZNOS TROŠKOVA UREĐENJA OKOLIŠA, RADNIH I MANIPULATIVNIH POVRŠINA I PARKIRALIŠTA NA GOSPODARSTVU, IZGRADNJE PRISTUPNIH PUTEVA DO OBJEKTA NA GOSPODARSTVU - kupnja novih strojeva i opreme do iznosa njihove tržišne vrijednosti
</t>
    </r>
    <r>
      <rPr>
        <b/>
        <i/>
        <sz val="10"/>
        <color theme="1"/>
        <rFont val="Calibri"/>
        <family val="2"/>
        <charset val="238"/>
        <scheme val="minor"/>
      </rPr>
      <t xml:space="preserve">Pojašnjenje: </t>
    </r>
    <r>
      <rPr>
        <i/>
        <sz val="10"/>
        <color theme="1"/>
        <rFont val="Calibri"/>
        <family val="2"/>
        <charset val="238"/>
        <scheme val="minor"/>
      </rPr>
      <t xml:space="preserve">upisati iznos iz reda </t>
    </r>
    <r>
      <rPr>
        <b/>
        <i/>
        <sz val="10"/>
        <color rgb="FF00B050"/>
        <rFont val="Calibri"/>
        <family val="2"/>
        <charset val="238"/>
        <scheme val="minor"/>
      </rPr>
      <t>"B.1"</t>
    </r>
    <r>
      <rPr>
        <i/>
        <sz val="10"/>
        <color theme="1"/>
        <rFont val="Calibri"/>
        <family val="2"/>
        <charset val="238"/>
        <scheme val="minor"/>
      </rPr>
      <t xml:space="preserve"> - ukoliko je Podnositelj u sustavu PDV-a upisuje ukupan iznos osnovice (PDV je neprihvatljiv trošak), a ako Podnositelj nije u sustavu PDV-a upisuje ukupan iznos ponuda s PDV-om.</t>
    </r>
  </si>
  <si>
    <r>
      <t xml:space="preserve">Propisani trošak uređenja okoliša, radnih i manipulativnih površina i parkirališta na gospodarstvu, izgradnje pristupnih puteva do objekta na gospodarstvu
</t>
    </r>
    <r>
      <rPr>
        <b/>
        <i/>
        <sz val="10"/>
        <color theme="1"/>
        <rFont val="Calibri"/>
        <family val="2"/>
        <charset val="238"/>
        <scheme val="minor"/>
      </rPr>
      <t xml:space="preserve">Pojašnjenje: </t>
    </r>
    <r>
      <rPr>
        <i/>
        <sz val="10"/>
        <color theme="1"/>
        <rFont val="Calibri"/>
        <family val="2"/>
        <charset val="238"/>
        <scheme val="minor"/>
      </rPr>
      <t>max 10% od maksimalno prihvatljivih troškova građenja</t>
    </r>
  </si>
  <si>
    <r>
      <t xml:space="preserve">Propisani trošak uređenja okoliša, radnih i manipulativnih površina i parkirališta na gospodarstvu, izgradnje pristupnih puteva do objekta na gospodarstvu
</t>
    </r>
    <r>
      <rPr>
        <b/>
        <i/>
        <sz val="10"/>
        <color theme="1"/>
        <rFont val="Calibri"/>
        <family val="2"/>
        <charset val="238"/>
        <scheme val="minor"/>
      </rPr>
      <t xml:space="preserve">Pojašnjenje: </t>
    </r>
    <r>
      <rPr>
        <i/>
        <sz val="10"/>
        <color theme="1"/>
        <rFont val="Calibri"/>
        <family val="2"/>
        <charset val="238"/>
        <scheme val="minor"/>
      </rPr>
      <t>max 10% od maksimalno prihvatljivih troškova opremanja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</si>
</sst>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n&quot;_-;\-* #,##0.00\ &quot;kn&quot;_-;_-* &quot;-&quot;??\ &quot;kn&quot;_-;_-@_-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rgb="FF231F20"/>
      <name val="Times New Roman"/>
      <family val="1"/>
      <charset val="238"/>
    </font>
    <font>
      <sz val="12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0"/>
      <name val="Arial"/>
      <family val="2"/>
      <charset val="238"/>
    </font>
    <font>
      <i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i/>
      <sz val="10"/>
      <color rgb="FF00B050"/>
      <name val="Calibri"/>
      <family val="2"/>
      <charset val="238"/>
      <scheme val="minor"/>
    </font>
    <font>
      <b/>
      <i/>
      <sz val="10"/>
      <color rgb="FF00B05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Gray">
        <fgColor auto="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Gray">
        <fgColor auto="1"/>
        <bgColor theme="9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3" fillId="2" borderId="1" applyNumberFormat="0" applyAlignment="0" applyProtection="0"/>
    <xf numFmtId="0" fontId="20" fillId="0" borderId="0" applyNumberFormat="0" applyFill="0" applyBorder="0" applyAlignment="0" applyProtection="0"/>
  </cellStyleXfs>
  <cellXfs count="206">
    <xf numFmtId="0" fontId="0" fillId="0" borderId="0" xfId="0"/>
    <xf numFmtId="0" fontId="5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49" fontId="6" fillId="0" borderId="2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1" applyFont="1" applyFill="1" applyBorder="1" applyAlignment="1">
      <alignment vertical="center"/>
    </xf>
    <xf numFmtId="4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 applyFill="1" applyAlignment="1">
      <alignment horizontal="right" vertical="center"/>
    </xf>
    <xf numFmtId="4" fontId="1" fillId="0" borderId="0" xfId="1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right" vertical="center" wrapText="1"/>
    </xf>
    <xf numFmtId="4" fontId="5" fillId="5" borderId="2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4" fontId="6" fillId="0" borderId="2" xfId="0" applyNumberFormat="1" applyFont="1" applyFill="1" applyBorder="1" applyAlignment="1">
      <alignment horizontal="right" vertical="center" wrapText="1"/>
    </xf>
    <xf numFmtId="4" fontId="6" fillId="5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/>
    </xf>
    <xf numFmtId="4" fontId="11" fillId="6" borderId="2" xfId="0" applyNumberFormat="1" applyFont="1" applyFill="1" applyBorder="1" applyAlignment="1">
      <alignment horizontal="right" vertical="center"/>
    </xf>
    <xf numFmtId="4" fontId="5" fillId="0" borderId="0" xfId="1" applyNumberFormat="1" applyFont="1" applyFill="1" applyBorder="1" applyAlignment="1">
      <alignment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Fill="1" applyAlignment="1">
      <alignment horizontal="justify"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8" borderId="2" xfId="0" applyFont="1" applyFill="1" applyBorder="1" applyAlignment="1">
      <alignment vertical="center" wrapText="1"/>
    </xf>
    <xf numFmtId="0" fontId="6" fillId="3" borderId="4" xfId="1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4" fontId="11" fillId="6" borderId="2" xfId="0" applyNumberFormat="1" applyFont="1" applyFill="1" applyBorder="1" applyAlignment="1">
      <alignment horizontal="right" vertical="center" wrapText="1"/>
    </xf>
    <xf numFmtId="4" fontId="11" fillId="9" borderId="2" xfId="0" applyNumberFormat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center" vertical="center"/>
    </xf>
    <xf numFmtId="4" fontId="11" fillId="10" borderId="2" xfId="0" applyNumberFormat="1" applyFont="1" applyFill="1" applyBorder="1" applyAlignment="1">
      <alignment horizontal="right" vertical="center" wrapText="1"/>
    </xf>
    <xf numFmtId="4" fontId="5" fillId="11" borderId="2" xfId="0" applyNumberFormat="1" applyFont="1" applyFill="1" applyBorder="1" applyAlignment="1">
      <alignment horizontal="right" vertical="center" wrapText="1"/>
    </xf>
    <xf numFmtId="4" fontId="11" fillId="12" borderId="2" xfId="0" applyNumberFormat="1" applyFont="1" applyFill="1" applyBorder="1" applyAlignment="1">
      <alignment horizontal="right" vertical="center" wrapText="1"/>
    </xf>
    <xf numFmtId="4" fontId="11" fillId="13" borderId="2" xfId="0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14" fillId="0" borderId="0" xfId="1" applyFont="1" applyFill="1" applyBorder="1" applyAlignment="1">
      <alignment vertical="center"/>
    </xf>
    <xf numFmtId="4" fontId="11" fillId="14" borderId="2" xfId="0" applyNumberFormat="1" applyFont="1" applyFill="1" applyBorder="1" applyAlignment="1">
      <alignment horizontal="right" vertical="center"/>
    </xf>
    <xf numFmtId="44" fontId="5" fillId="0" borderId="0" xfId="2" applyFont="1" applyFill="1" applyBorder="1" applyAlignment="1">
      <alignment horizontal="center" vertical="center"/>
    </xf>
    <xf numFmtId="44" fontId="15" fillId="0" borderId="0" xfId="2" applyFont="1" applyFill="1" applyBorder="1" applyAlignment="1">
      <alignment horizontal="left" vertical="center"/>
    </xf>
    <xf numFmtId="44" fontId="6" fillId="0" borderId="0" xfId="2" applyFont="1" applyFill="1" applyBorder="1" applyAlignment="1">
      <alignment horizontal="left" vertical="center"/>
    </xf>
    <xf numFmtId="44" fontId="6" fillId="0" borderId="0" xfId="2" applyFont="1" applyFill="1" applyBorder="1" applyAlignment="1">
      <alignment horizontal="right" vertical="center"/>
    </xf>
    <xf numFmtId="44" fontId="5" fillId="0" borderId="0" xfId="2" applyFont="1" applyFill="1" applyBorder="1" applyAlignment="1">
      <alignment vertical="center"/>
    </xf>
    <xf numFmtId="44" fontId="12" fillId="0" borderId="0" xfId="2" applyFont="1" applyAlignment="1">
      <alignment horizontal="justify" vertical="center"/>
    </xf>
    <xf numFmtId="44" fontId="1" fillId="0" borderId="0" xfId="2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center"/>
    </xf>
    <xf numFmtId="4" fontId="5" fillId="0" borderId="0" xfId="1" applyNumberFormat="1" applyFont="1" applyFill="1" applyBorder="1" applyAlignment="1">
      <alignment horizontal="right" vertical="center"/>
    </xf>
    <xf numFmtId="0" fontId="12" fillId="0" borderId="0" xfId="0" applyFont="1"/>
    <xf numFmtId="0" fontId="0" fillId="0" borderId="0" xfId="0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3" fillId="15" borderId="11" xfId="3" applyFill="1" applyBorder="1"/>
    <xf numFmtId="4" fontId="3" fillId="15" borderId="12" xfId="3" applyNumberFormat="1" applyFill="1" applyBorder="1"/>
    <xf numFmtId="0" fontId="4" fillId="0" borderId="13" xfId="0" applyFont="1" applyBorder="1" applyAlignment="1">
      <alignment horizontal="center" vertical="center"/>
    </xf>
    <xf numFmtId="0" fontId="3" fillId="15" borderId="16" xfId="3" applyFill="1" applyBorder="1"/>
    <xf numFmtId="4" fontId="3" fillId="15" borderId="17" xfId="3" applyNumberFormat="1" applyFill="1" applyBorder="1"/>
    <xf numFmtId="4" fontId="3" fillId="15" borderId="13" xfId="3" applyNumberFormat="1" applyFill="1" applyBorder="1"/>
    <xf numFmtId="4" fontId="3" fillId="15" borderId="18" xfId="3" applyNumberFormat="1" applyFill="1" applyBorder="1"/>
    <xf numFmtId="4" fontId="3" fillId="15" borderId="19" xfId="3" applyNumberFormat="1" applyFill="1" applyBorder="1"/>
    <xf numFmtId="0" fontId="3" fillId="15" borderId="2" xfId="3" applyFill="1" applyBorder="1"/>
    <xf numFmtId="4" fontId="0" fillId="0" borderId="0" xfId="0" applyNumberFormat="1"/>
    <xf numFmtId="0" fontId="4" fillId="0" borderId="20" xfId="0" applyFont="1" applyBorder="1" applyAlignment="1">
      <alignment horizontal="center" vertical="center"/>
    </xf>
    <xf numFmtId="0" fontId="3" fillId="15" borderId="22" xfId="3" applyFill="1" applyBorder="1"/>
    <xf numFmtId="4" fontId="3" fillId="15" borderId="23" xfId="3" applyNumberFormat="1" applyFill="1" applyBorder="1"/>
    <xf numFmtId="0" fontId="4" fillId="0" borderId="24" xfId="0" applyFont="1" applyBorder="1" applyAlignment="1">
      <alignment horizontal="center" vertical="center"/>
    </xf>
    <xf numFmtId="0" fontId="3" fillId="15" borderId="25" xfId="3" applyFill="1" applyBorder="1"/>
    <xf numFmtId="4" fontId="3" fillId="15" borderId="26" xfId="3" applyNumberFormat="1" applyFill="1" applyBorder="1"/>
    <xf numFmtId="4" fontId="3" fillId="15" borderId="27" xfId="3" applyNumberFormat="1" applyFill="1" applyBorder="1"/>
    <xf numFmtId="0" fontId="3" fillId="15" borderId="1" xfId="3" applyFill="1" applyBorder="1"/>
    <xf numFmtId="4" fontId="3" fillId="15" borderId="29" xfId="3" applyNumberFormat="1" applyFill="1" applyBorder="1"/>
    <xf numFmtId="4" fontId="3" fillId="15" borderId="31" xfId="3" applyNumberFormat="1" applyFill="1" applyBorder="1"/>
    <xf numFmtId="0" fontId="4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4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9" fillId="0" borderId="0" xfId="0" applyFont="1" applyFill="1"/>
    <xf numFmtId="0" fontId="0" fillId="0" borderId="0" xfId="0" applyFill="1"/>
    <xf numFmtId="4" fontId="3" fillId="15" borderId="29" xfId="3" applyNumberFormat="1" applyFill="1" applyBorder="1" applyAlignment="1">
      <alignment vertical="top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center" wrapText="1"/>
    </xf>
    <xf numFmtId="0" fontId="17" fillId="0" borderId="21" xfId="0" applyFont="1" applyBorder="1" applyAlignment="1">
      <alignment horizontal="justify" vertical="center"/>
    </xf>
    <xf numFmtId="0" fontId="18" fillId="8" borderId="4" xfId="0" applyFont="1" applyFill="1" applyBorder="1" applyAlignment="1">
      <alignment horizontal="justify" vertical="center" wrapText="1"/>
    </xf>
    <xf numFmtId="0" fontId="17" fillId="0" borderId="28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wrapText="1"/>
    </xf>
    <xf numFmtId="0" fontId="17" fillId="0" borderId="48" xfId="0" applyFont="1" applyBorder="1" applyAlignment="1">
      <alignment horizontal="justify" vertical="center" wrapText="1"/>
    </xf>
    <xf numFmtId="0" fontId="17" fillId="0" borderId="40" xfId="0" applyFont="1" applyBorder="1" applyAlignment="1">
      <alignment horizontal="justify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6" fillId="0" borderId="0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/>
    </xf>
    <xf numFmtId="4" fontId="3" fillId="15" borderId="1" xfId="3" applyNumberFormat="1" applyFill="1" applyBorder="1"/>
    <xf numFmtId="4" fontId="3" fillId="15" borderId="36" xfId="3" applyNumberFormat="1" applyFill="1" applyBorder="1"/>
    <xf numFmtId="0" fontId="4" fillId="0" borderId="52" xfId="0" applyFont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4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" xfId="1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vertical="center" wrapText="1"/>
      <protection locked="0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vertical="center"/>
      <protection locked="0"/>
    </xf>
    <xf numFmtId="4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4" fontId="11" fillId="0" borderId="2" xfId="0" applyNumberFormat="1" applyFont="1" applyBorder="1" applyAlignment="1" applyProtection="1">
      <alignment horizontal="center" vertical="center"/>
      <protection locked="0"/>
    </xf>
    <xf numFmtId="0" fontId="11" fillId="0" borderId="2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4" fontId="0" fillId="0" borderId="13" xfId="0" applyNumberFormat="1" applyBorder="1" applyProtection="1">
      <protection locked="0"/>
    </xf>
    <xf numFmtId="0" fontId="0" fillId="0" borderId="2" xfId="0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3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0" fontId="0" fillId="0" borderId="0" xfId="0" applyProtection="1"/>
    <xf numFmtId="0" fontId="6" fillId="4" borderId="2" xfId="0" applyFont="1" applyFill="1" applyBorder="1" applyAlignment="1">
      <alignment horizontal="left" vertical="center" wrapText="1"/>
    </xf>
    <xf numFmtId="44" fontId="15" fillId="0" borderId="0" xfId="2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right" vertical="center" wrapText="1"/>
    </xf>
    <xf numFmtId="0" fontId="11" fillId="9" borderId="2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right" vertical="center" wrapText="1"/>
    </xf>
    <xf numFmtId="0" fontId="11" fillId="6" borderId="5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1" fillId="10" borderId="2" xfId="0" applyFont="1" applyFill="1" applyBorder="1" applyAlignment="1">
      <alignment vertical="center" wrapText="1"/>
    </xf>
    <xf numFmtId="0" fontId="11" fillId="12" borderId="2" xfId="0" applyFont="1" applyFill="1" applyBorder="1" applyAlignment="1">
      <alignment vertical="center" wrapText="1"/>
    </xf>
    <xf numFmtId="0" fontId="11" fillId="13" borderId="2" xfId="0" applyFont="1" applyFill="1" applyBorder="1" applyAlignment="1">
      <alignment horizontal="left" vertical="center" wrapText="1"/>
    </xf>
    <xf numFmtId="0" fontId="11" fillId="14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" fontId="3" fillId="15" borderId="37" xfId="3" applyNumberFormat="1" applyFill="1" applyBorder="1" applyAlignment="1">
      <alignment horizontal="right"/>
    </xf>
    <xf numFmtId="4" fontId="3" fillId="15" borderId="6" xfId="3" applyNumberFormat="1" applyFill="1" applyBorder="1" applyAlignment="1">
      <alignment horizontal="right"/>
    </xf>
    <xf numFmtId="4" fontId="3" fillId="15" borderId="38" xfId="3" applyNumberFormat="1" applyFill="1" applyBorder="1" applyAlignment="1">
      <alignment horizontal="right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 wrapText="1"/>
    </xf>
    <xf numFmtId="4" fontId="3" fillId="15" borderId="15" xfId="3" applyNumberFormat="1" applyFill="1" applyBorder="1" applyAlignment="1">
      <alignment horizontal="right"/>
    </xf>
    <xf numFmtId="4" fontId="3" fillId="15" borderId="16" xfId="3" applyNumberFormat="1" applyFill="1" applyBorder="1" applyAlignment="1">
      <alignment horizontal="right"/>
    </xf>
    <xf numFmtId="4" fontId="3" fillId="15" borderId="17" xfId="3" applyNumberFormat="1" applyFill="1" applyBorder="1" applyAlignment="1">
      <alignment horizontal="right"/>
    </xf>
    <xf numFmtId="4" fontId="0" fillId="0" borderId="13" xfId="0" applyNumberFormat="1" applyFont="1" applyBorder="1" applyAlignment="1" applyProtection="1">
      <alignment horizontal="right"/>
      <protection locked="0"/>
    </xf>
    <xf numFmtId="4" fontId="0" fillId="0" borderId="2" xfId="0" applyNumberFormat="1" applyFont="1" applyBorder="1" applyAlignment="1" applyProtection="1">
      <alignment horizontal="right"/>
      <protection locked="0"/>
    </xf>
    <xf numFmtId="4" fontId="0" fillId="0" borderId="18" xfId="0" applyNumberFormat="1" applyFont="1" applyBorder="1" applyAlignment="1" applyProtection="1">
      <alignment horizontal="right"/>
      <protection locked="0"/>
    </xf>
    <xf numFmtId="4" fontId="3" fillId="15" borderId="13" xfId="3" applyNumberFormat="1" applyFill="1" applyBorder="1" applyAlignment="1">
      <alignment horizontal="right"/>
    </xf>
    <xf numFmtId="4" fontId="3" fillId="15" borderId="2" xfId="3" applyNumberFormat="1" applyFill="1" applyBorder="1" applyAlignment="1">
      <alignment horizontal="right"/>
    </xf>
    <xf numFmtId="4" fontId="3" fillId="15" borderId="18" xfId="3" applyNumberFormat="1" applyFill="1" applyBorder="1" applyAlignment="1">
      <alignment horizontal="right"/>
    </xf>
    <xf numFmtId="4" fontId="3" fillId="15" borderId="20" xfId="3" applyNumberFormat="1" applyFill="1" applyBorder="1" applyAlignment="1">
      <alignment horizontal="right"/>
    </xf>
    <xf numFmtId="4" fontId="3" fillId="15" borderId="22" xfId="3" applyNumberFormat="1" applyFill="1" applyBorder="1" applyAlignment="1">
      <alignment horizontal="right"/>
    </xf>
    <xf numFmtId="4" fontId="3" fillId="15" borderId="23" xfId="3" applyNumberFormat="1" applyFill="1" applyBorder="1" applyAlignment="1">
      <alignment horizontal="right"/>
    </xf>
    <xf numFmtId="4" fontId="0" fillId="0" borderId="49" xfId="0" applyNumberFormat="1" applyFont="1" applyBorder="1" applyAlignment="1" applyProtection="1">
      <alignment horizontal="right"/>
      <protection locked="0"/>
    </xf>
    <xf numFmtId="4" fontId="0" fillId="0" borderId="50" xfId="0" applyNumberFormat="1" applyFont="1" applyBorder="1" applyAlignment="1" applyProtection="1">
      <alignment horizontal="right"/>
      <protection locked="0"/>
    </xf>
    <xf numFmtId="4" fontId="0" fillId="0" borderId="51" xfId="0" applyNumberFormat="1" applyFont="1" applyBorder="1" applyAlignment="1" applyProtection="1">
      <alignment horizontal="right"/>
      <protection locked="0"/>
    </xf>
    <xf numFmtId="4" fontId="0" fillId="0" borderId="37" xfId="0" applyNumberFormat="1" applyFont="1" applyBorder="1" applyAlignment="1" applyProtection="1">
      <alignment horizontal="right"/>
      <protection locked="0"/>
    </xf>
    <xf numFmtId="4" fontId="0" fillId="0" borderId="6" xfId="0" applyNumberFormat="1" applyFont="1" applyBorder="1" applyAlignment="1" applyProtection="1">
      <alignment horizontal="right"/>
      <protection locked="0"/>
    </xf>
    <xf numFmtId="4" fontId="0" fillId="0" borderId="38" xfId="0" applyNumberFormat="1" applyFont="1" applyBorder="1" applyAlignment="1" applyProtection="1">
      <alignment horizontal="right"/>
      <protection locked="0"/>
    </xf>
    <xf numFmtId="4" fontId="0" fillId="0" borderId="53" xfId="0" applyNumberFormat="1" applyFont="1" applyBorder="1" applyAlignment="1" applyProtection="1">
      <alignment horizontal="right"/>
      <protection locked="0"/>
    </xf>
    <xf numFmtId="4" fontId="0" fillId="0" borderId="3" xfId="0" applyNumberFormat="1" applyFont="1" applyBorder="1" applyAlignment="1" applyProtection="1">
      <alignment horizontal="right"/>
      <protection locked="0"/>
    </xf>
    <xf numFmtId="4" fontId="0" fillId="0" borderId="54" xfId="0" applyNumberFormat="1" applyFont="1" applyBorder="1" applyAlignment="1" applyProtection="1">
      <alignment horizontal="right"/>
      <protection locked="0"/>
    </xf>
    <xf numFmtId="4" fontId="3" fillId="15" borderId="45" xfId="3" applyNumberFormat="1" applyFill="1" applyBorder="1" applyAlignment="1">
      <alignment horizontal="right"/>
    </xf>
    <xf numFmtId="4" fontId="3" fillId="15" borderId="46" xfId="3" applyNumberFormat="1" applyFill="1" applyBorder="1" applyAlignment="1">
      <alignment horizontal="right"/>
    </xf>
    <xf numFmtId="4" fontId="3" fillId="15" borderId="47" xfId="3" applyNumberFormat="1" applyFill="1" applyBorder="1" applyAlignment="1">
      <alignment horizontal="right"/>
    </xf>
    <xf numFmtId="4" fontId="3" fillId="15" borderId="33" xfId="3" applyNumberFormat="1" applyFill="1" applyBorder="1" applyAlignment="1">
      <alignment horizontal="right"/>
    </xf>
    <xf numFmtId="4" fontId="3" fillId="15" borderId="34" xfId="3" applyNumberFormat="1" applyFill="1" applyBorder="1" applyAlignment="1">
      <alignment horizontal="right"/>
    </xf>
    <xf numFmtId="4" fontId="3" fillId="15" borderId="35" xfId="3" applyNumberFormat="1" applyFill="1" applyBorder="1" applyAlignment="1">
      <alignment horizontal="right"/>
    </xf>
    <xf numFmtId="0" fontId="20" fillId="0" borderId="0" xfId="4" applyAlignment="1" applyProtection="1">
      <alignment horizontal="center"/>
      <protection locked="0"/>
    </xf>
    <xf numFmtId="0" fontId="21" fillId="0" borderId="0" xfId="0" applyFont="1" applyAlignment="1">
      <alignment horizontal="justify" vertical="center" wrapText="1"/>
    </xf>
    <xf numFmtId="4" fontId="3" fillId="15" borderId="41" xfId="3" applyNumberFormat="1" applyFill="1" applyBorder="1" applyAlignment="1">
      <alignment horizontal="right"/>
    </xf>
    <xf numFmtId="4" fontId="3" fillId="15" borderId="42" xfId="3" applyNumberFormat="1" applyFill="1" applyBorder="1" applyAlignment="1">
      <alignment horizontal="right"/>
    </xf>
    <xf numFmtId="4" fontId="3" fillId="15" borderId="43" xfId="3" applyNumberFormat="1" applyFill="1" applyBorder="1" applyAlignment="1">
      <alignment horizontal="right"/>
    </xf>
    <xf numFmtId="4" fontId="3" fillId="15" borderId="44" xfId="3" applyNumberFormat="1" applyFill="1" applyBorder="1" applyAlignment="1">
      <alignment horizontal="right"/>
    </xf>
    <xf numFmtId="4" fontId="3" fillId="15" borderId="25" xfId="3" applyNumberFormat="1" applyFill="1" applyBorder="1" applyAlignment="1">
      <alignment horizontal="right"/>
    </xf>
    <xf numFmtId="4" fontId="3" fillId="15" borderId="26" xfId="3" applyNumberFormat="1" applyFill="1" applyBorder="1" applyAlignment="1">
      <alignment horizontal="right"/>
    </xf>
    <xf numFmtId="4" fontId="3" fillId="15" borderId="29" xfId="3" applyNumberFormat="1" applyFill="1" applyBorder="1" applyAlignment="1">
      <alignment horizontal="right"/>
    </xf>
    <xf numFmtId="4" fontId="3" fillId="15" borderId="36" xfId="3" applyNumberFormat="1" applyFill="1" applyBorder="1" applyAlignment="1">
      <alignment horizontal="right"/>
    </xf>
    <xf numFmtId="4" fontId="3" fillId="15" borderId="31" xfId="3" applyNumberFormat="1" applyFill="1" applyBorder="1" applyAlignment="1">
      <alignment horizontal="right"/>
    </xf>
    <xf numFmtId="4" fontId="0" fillId="0" borderId="37" xfId="0" applyNumberFormat="1" applyBorder="1" applyAlignment="1" applyProtection="1">
      <alignment horizontal="right"/>
      <protection locked="0"/>
    </xf>
    <xf numFmtId="4" fontId="0" fillId="0" borderId="6" xfId="0" applyNumberFormat="1" applyBorder="1" applyAlignment="1" applyProtection="1">
      <alignment horizontal="right"/>
      <protection locked="0"/>
    </xf>
    <xf numFmtId="4" fontId="0" fillId="0" borderId="38" xfId="0" applyNumberFormat="1" applyBorder="1" applyAlignment="1" applyProtection="1">
      <alignment horizontal="right"/>
      <protection locked="0"/>
    </xf>
    <xf numFmtId="4" fontId="3" fillId="15" borderId="19" xfId="3" applyNumberFormat="1" applyFill="1" applyBorder="1" applyAlignment="1">
      <alignment horizontal="right"/>
    </xf>
    <xf numFmtId="4" fontId="3" fillId="15" borderId="1" xfId="3" applyNumberFormat="1" applyFill="1" applyBorder="1" applyAlignment="1">
      <alignment horizontal="right"/>
    </xf>
    <xf numFmtId="4" fontId="3" fillId="15" borderId="27" xfId="3" applyNumberFormat="1" applyFill="1" applyBorder="1" applyAlignment="1">
      <alignment horizontal="right"/>
    </xf>
  </cellXfs>
  <cellStyles count="5">
    <cellStyle name="Calculation" xfId="3" builtinId="22"/>
    <cellStyle name="Currency" xfId="2" builtinId="4"/>
    <cellStyle name="Hyperlink" xfId="4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dw.ecb.europa.eu/quickview.do?SERIES_KEY=120.EXR.D.HRK.EUR.SP00.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3"/>
  <sheetViews>
    <sheetView tabSelected="1" zoomScaleNormal="100" workbookViewId="0">
      <selection activeCell="E75" sqref="E75"/>
    </sheetView>
  </sheetViews>
  <sheetFormatPr defaultColWidth="9.109375" defaultRowHeight="14.4" x14ac:dyDescent="0.3"/>
  <cols>
    <col min="1" max="1" width="9.109375" style="1"/>
    <col min="2" max="2" width="7.5546875" style="2" customWidth="1"/>
    <col min="3" max="3" width="60.44140625" style="5" customWidth="1"/>
    <col min="4" max="4" width="20.5546875" style="5" customWidth="1"/>
    <col min="5" max="5" width="12.109375" style="5" customWidth="1"/>
    <col min="6" max="8" width="15.6640625" style="9" customWidth="1"/>
    <col min="9" max="9" width="7.5546875" style="5" customWidth="1"/>
    <col min="10" max="11" width="11.6640625" style="5" bestFit="1" customWidth="1"/>
    <col min="12" max="16384" width="9.109375" style="5"/>
  </cols>
  <sheetData>
    <row r="2" spans="1:11" ht="23.25" customHeight="1" x14ac:dyDescent="0.3">
      <c r="C2" s="3" t="s">
        <v>0</v>
      </c>
      <c r="D2" s="137"/>
      <c r="E2" s="137"/>
      <c r="F2" s="137"/>
      <c r="G2" s="137"/>
      <c r="H2" s="137"/>
      <c r="I2" s="4"/>
      <c r="J2" s="4"/>
      <c r="K2" s="4"/>
    </row>
    <row r="3" spans="1:11" ht="23.25" customHeight="1" x14ac:dyDescent="0.3">
      <c r="C3" s="3" t="s">
        <v>1</v>
      </c>
      <c r="D3" s="137"/>
      <c r="E3" s="137"/>
      <c r="F3" s="137"/>
      <c r="G3" s="137"/>
      <c r="H3" s="137"/>
      <c r="I3" s="4"/>
      <c r="J3" s="4"/>
      <c r="K3" s="4"/>
    </row>
    <row r="4" spans="1:11" ht="24.75" customHeight="1" x14ac:dyDescent="0.3">
      <c r="C4" s="3" t="s">
        <v>2</v>
      </c>
      <c r="D4" s="137"/>
      <c r="E4" s="137"/>
      <c r="F4" s="137"/>
      <c r="G4" s="137"/>
      <c r="H4" s="137"/>
      <c r="I4" s="4"/>
      <c r="J4" s="4"/>
      <c r="K4" s="4"/>
    </row>
    <row r="5" spans="1:11" x14ac:dyDescent="0.3">
      <c r="B5" s="6"/>
      <c r="C5" s="6"/>
      <c r="D5" s="6"/>
      <c r="E5" s="6"/>
      <c r="F5" s="7"/>
      <c r="G5" s="7"/>
      <c r="H5" s="7"/>
      <c r="I5" s="4"/>
      <c r="J5" s="4"/>
      <c r="K5" s="4"/>
    </row>
    <row r="6" spans="1:11" x14ac:dyDescent="0.3">
      <c r="B6" s="138"/>
      <c r="C6" s="138"/>
      <c r="D6" s="8"/>
      <c r="E6" s="8"/>
      <c r="F6" s="8"/>
      <c r="G6" s="8"/>
      <c r="H6" s="9" t="s">
        <v>3</v>
      </c>
      <c r="I6" s="8"/>
      <c r="J6" s="8"/>
      <c r="K6" s="10"/>
    </row>
    <row r="7" spans="1:11" ht="18" x14ac:dyDescent="0.3">
      <c r="B7" s="139" t="s">
        <v>4</v>
      </c>
      <c r="C7" s="139"/>
      <c r="D7" s="139"/>
      <c r="E7" s="139"/>
      <c r="F7" s="139"/>
      <c r="G7" s="139"/>
      <c r="H7" s="139"/>
      <c r="I7" s="11"/>
      <c r="J7" s="11"/>
      <c r="K7" s="11"/>
    </row>
    <row r="8" spans="1:11" ht="28.8" x14ac:dyDescent="0.3">
      <c r="B8" s="12" t="s">
        <v>5</v>
      </c>
      <c r="C8" s="13" t="s">
        <v>6</v>
      </c>
      <c r="D8" s="14" t="s">
        <v>7</v>
      </c>
      <c r="E8" s="14" t="s">
        <v>8</v>
      </c>
      <c r="F8" s="14" t="s">
        <v>9</v>
      </c>
      <c r="G8" s="14" t="s">
        <v>10</v>
      </c>
      <c r="H8" s="14" t="s">
        <v>11</v>
      </c>
      <c r="I8" s="15"/>
      <c r="J8" s="15"/>
      <c r="K8" s="15"/>
    </row>
    <row r="9" spans="1:11" s="17" customFormat="1" ht="19.5" customHeight="1" x14ac:dyDescent="0.3">
      <c r="A9" s="16"/>
      <c r="B9" s="135" t="s">
        <v>90</v>
      </c>
      <c r="C9" s="135"/>
      <c r="D9" s="135"/>
      <c r="E9" s="135"/>
      <c r="F9" s="135"/>
      <c r="G9" s="135"/>
      <c r="H9" s="135"/>
      <c r="I9" s="15"/>
      <c r="J9" s="15"/>
      <c r="K9" s="15"/>
    </row>
    <row r="10" spans="1:11" s="17" customFormat="1" ht="20.100000000000001" customHeight="1" x14ac:dyDescent="0.3">
      <c r="A10" s="18"/>
      <c r="B10" s="106" t="s">
        <v>12</v>
      </c>
      <c r="C10" s="141" t="s">
        <v>91</v>
      </c>
      <c r="D10" s="141"/>
      <c r="E10" s="141"/>
      <c r="F10" s="141"/>
      <c r="G10" s="141"/>
      <c r="H10" s="141"/>
      <c r="I10" s="15"/>
      <c r="J10" s="15"/>
      <c r="K10" s="15"/>
    </row>
    <row r="11" spans="1:11" s="17" customFormat="1" ht="20.100000000000001" customHeight="1" x14ac:dyDescent="0.3">
      <c r="A11" s="18"/>
      <c r="B11" s="112"/>
      <c r="C11" s="112"/>
      <c r="D11" s="112"/>
      <c r="E11" s="112"/>
      <c r="F11" s="113"/>
      <c r="G11" s="20"/>
      <c r="H11" s="19">
        <f t="shared" ref="H11:H12" si="0">G11+F11</f>
        <v>0</v>
      </c>
      <c r="I11" s="15"/>
      <c r="J11" s="15"/>
      <c r="K11" s="15"/>
    </row>
    <row r="12" spans="1:11" s="17" customFormat="1" ht="20.100000000000001" customHeight="1" x14ac:dyDescent="0.3">
      <c r="A12" s="16"/>
      <c r="B12" s="112"/>
      <c r="C12" s="112"/>
      <c r="D12" s="112"/>
      <c r="E12" s="112"/>
      <c r="F12" s="113"/>
      <c r="G12" s="20"/>
      <c r="H12" s="19">
        <f t="shared" si="0"/>
        <v>0</v>
      </c>
      <c r="I12" s="15"/>
      <c r="J12" s="15"/>
      <c r="K12" s="15"/>
    </row>
    <row r="13" spans="1:11" s="17" customFormat="1" ht="20.100000000000001" customHeight="1" x14ac:dyDescent="0.3">
      <c r="A13" s="16"/>
      <c r="B13" s="112"/>
      <c r="C13" s="112"/>
      <c r="D13" s="112"/>
      <c r="E13" s="112"/>
      <c r="F13" s="113"/>
      <c r="G13" s="20"/>
      <c r="H13" s="19">
        <f>G13+F13</f>
        <v>0</v>
      </c>
      <c r="I13" s="15"/>
      <c r="J13" s="21"/>
      <c r="K13" s="15"/>
    </row>
    <row r="14" spans="1:11" s="17" customFormat="1" ht="20.100000000000001" customHeight="1" x14ac:dyDescent="0.3">
      <c r="A14" s="16"/>
      <c r="B14" s="112"/>
      <c r="C14" s="112"/>
      <c r="D14" s="112"/>
      <c r="E14" s="112"/>
      <c r="F14" s="113"/>
      <c r="G14" s="20"/>
      <c r="H14" s="19">
        <f t="shared" ref="H14:H26" si="1">G14+F14</f>
        <v>0</v>
      </c>
      <c r="I14" s="15"/>
      <c r="J14" s="15"/>
      <c r="K14" s="15"/>
    </row>
    <row r="15" spans="1:11" s="17" customFormat="1" ht="20.100000000000001" customHeight="1" x14ac:dyDescent="0.3">
      <c r="A15" s="16"/>
      <c r="B15" s="140" t="s">
        <v>13</v>
      </c>
      <c r="C15" s="140"/>
      <c r="D15" s="140"/>
      <c r="E15" s="140"/>
      <c r="F15" s="22">
        <f>SUM(F11:F14)</f>
        <v>0</v>
      </c>
      <c r="G15" s="23"/>
      <c r="H15" s="22">
        <f>SUM(H11:H14)</f>
        <v>0</v>
      </c>
      <c r="I15" s="15"/>
      <c r="J15" s="15"/>
      <c r="K15" s="15"/>
    </row>
    <row r="16" spans="1:11" s="17" customFormat="1" ht="20.100000000000001" customHeight="1" x14ac:dyDescent="0.3">
      <c r="A16" s="18"/>
      <c r="B16" s="106" t="s">
        <v>14</v>
      </c>
      <c r="C16" s="141" t="s">
        <v>92</v>
      </c>
      <c r="D16" s="141"/>
      <c r="E16" s="141"/>
      <c r="F16" s="141"/>
      <c r="G16" s="141"/>
      <c r="H16" s="141"/>
      <c r="I16" s="15"/>
      <c r="J16" s="15"/>
      <c r="K16" s="15"/>
    </row>
    <row r="17" spans="1:11" s="17" customFormat="1" ht="18.75" customHeight="1" x14ac:dyDescent="0.3">
      <c r="A17" s="18"/>
      <c r="B17" s="114"/>
      <c r="C17" s="115"/>
      <c r="D17" s="112"/>
      <c r="E17" s="112"/>
      <c r="F17" s="116"/>
      <c r="G17" s="113">
        <f t="shared" ref="G17" si="2">+F17*0.25</f>
        <v>0</v>
      </c>
      <c r="H17" s="19">
        <f t="shared" si="1"/>
        <v>0</v>
      </c>
      <c r="I17" s="15"/>
      <c r="J17" s="15"/>
      <c r="K17" s="15"/>
    </row>
    <row r="18" spans="1:11" s="17" customFormat="1" ht="20.100000000000001" customHeight="1" x14ac:dyDescent="0.3">
      <c r="A18" s="16"/>
      <c r="B18" s="112"/>
      <c r="C18" s="117"/>
      <c r="D18" s="117"/>
      <c r="E18" s="117"/>
      <c r="F18" s="116"/>
      <c r="G18" s="113">
        <v>0</v>
      </c>
      <c r="H18" s="19">
        <f t="shared" si="1"/>
        <v>0</v>
      </c>
      <c r="I18" s="15"/>
      <c r="J18" s="15"/>
      <c r="K18" s="15"/>
    </row>
    <row r="19" spans="1:11" s="17" customFormat="1" ht="20.100000000000001" customHeight="1" x14ac:dyDescent="0.3">
      <c r="A19" s="16"/>
      <c r="B19" s="112"/>
      <c r="C19" s="117"/>
      <c r="D19" s="117"/>
      <c r="E19" s="117"/>
      <c r="F19" s="116"/>
      <c r="G19" s="113">
        <f t="shared" ref="G19:G26" si="3">+F19*0.25</f>
        <v>0</v>
      </c>
      <c r="H19" s="19">
        <f t="shared" si="1"/>
        <v>0</v>
      </c>
      <c r="I19" s="15"/>
      <c r="J19" s="15"/>
      <c r="K19" s="15"/>
    </row>
    <row r="20" spans="1:11" s="17" customFormat="1" ht="20.100000000000001" customHeight="1" x14ac:dyDescent="0.3">
      <c r="A20" s="16"/>
      <c r="B20" s="112"/>
      <c r="C20" s="117"/>
      <c r="D20" s="117"/>
      <c r="E20" s="117"/>
      <c r="F20" s="116"/>
      <c r="G20" s="113">
        <f t="shared" si="3"/>
        <v>0</v>
      </c>
      <c r="H20" s="19">
        <f t="shared" si="1"/>
        <v>0</v>
      </c>
      <c r="I20" s="15"/>
      <c r="J20" s="15"/>
      <c r="K20" s="15"/>
    </row>
    <row r="21" spans="1:11" s="17" customFormat="1" ht="20.100000000000001" customHeight="1" x14ac:dyDescent="0.3">
      <c r="A21" s="35" t="s">
        <v>14</v>
      </c>
      <c r="B21" s="25"/>
      <c r="C21" s="140" t="s">
        <v>15</v>
      </c>
      <c r="D21" s="140"/>
      <c r="E21" s="140"/>
      <c r="F21" s="24">
        <f>SUM(F17:F20)</f>
        <v>0</v>
      </c>
      <c r="G21" s="24">
        <f t="shared" ref="G21:H21" si="4">SUM(G17:G20)</f>
        <v>0</v>
      </c>
      <c r="H21" s="24">
        <f t="shared" si="4"/>
        <v>0</v>
      </c>
      <c r="I21" s="15"/>
      <c r="J21" s="15"/>
      <c r="K21" s="15"/>
    </row>
    <row r="22" spans="1:11" s="17" customFormat="1" ht="20.100000000000001" customHeight="1" x14ac:dyDescent="0.3">
      <c r="A22" s="18"/>
      <c r="B22" s="106" t="s">
        <v>16</v>
      </c>
      <c r="C22" s="141" t="s">
        <v>17</v>
      </c>
      <c r="D22" s="141"/>
      <c r="E22" s="141"/>
      <c r="F22" s="141"/>
      <c r="G22" s="141"/>
      <c r="H22" s="141"/>
      <c r="I22" s="15"/>
      <c r="J22" s="15"/>
      <c r="K22" s="15"/>
    </row>
    <row r="23" spans="1:11" ht="20.100000000000001" customHeight="1" x14ac:dyDescent="0.3">
      <c r="A23" s="18"/>
      <c r="B23" s="112"/>
      <c r="C23" s="118"/>
      <c r="D23" s="119"/>
      <c r="E23" s="120"/>
      <c r="F23" s="116"/>
      <c r="G23" s="113">
        <f>+F23*0.25</f>
        <v>0</v>
      </c>
      <c r="H23" s="19">
        <f t="shared" si="1"/>
        <v>0</v>
      </c>
      <c r="I23" s="26"/>
      <c r="J23" s="26"/>
      <c r="K23" s="107"/>
    </row>
    <row r="24" spans="1:11" ht="20.100000000000001" customHeight="1" x14ac:dyDescent="0.3">
      <c r="B24" s="121"/>
      <c r="C24" s="122"/>
      <c r="D24" s="123"/>
      <c r="E24" s="124"/>
      <c r="F24" s="116"/>
      <c r="G24" s="113">
        <f t="shared" si="3"/>
        <v>0</v>
      </c>
      <c r="H24" s="19">
        <f t="shared" si="1"/>
        <v>0</v>
      </c>
      <c r="I24" s="26"/>
      <c r="J24" s="26"/>
      <c r="K24" s="107"/>
    </row>
    <row r="25" spans="1:11" ht="20.100000000000001" customHeight="1" x14ac:dyDescent="0.3">
      <c r="B25" s="121"/>
      <c r="C25" s="122"/>
      <c r="D25" s="123"/>
      <c r="E25" s="124"/>
      <c r="F25" s="116"/>
      <c r="G25" s="113">
        <f t="shared" si="3"/>
        <v>0</v>
      </c>
      <c r="H25" s="19">
        <f t="shared" si="1"/>
        <v>0</v>
      </c>
      <c r="I25" s="26"/>
      <c r="J25" s="26"/>
      <c r="K25" s="107"/>
    </row>
    <row r="26" spans="1:11" ht="20.100000000000001" customHeight="1" x14ac:dyDescent="0.3">
      <c r="B26" s="121"/>
      <c r="C26" s="122"/>
      <c r="D26" s="123"/>
      <c r="E26" s="124"/>
      <c r="F26" s="116"/>
      <c r="G26" s="113">
        <f t="shared" si="3"/>
        <v>0</v>
      </c>
      <c r="H26" s="19">
        <f t="shared" si="1"/>
        <v>0</v>
      </c>
      <c r="I26" s="26"/>
      <c r="J26" s="26"/>
      <c r="K26" s="26"/>
    </row>
    <row r="27" spans="1:11" ht="20.100000000000001" customHeight="1" x14ac:dyDescent="0.3">
      <c r="A27" s="35" t="s">
        <v>16</v>
      </c>
      <c r="B27" s="27"/>
      <c r="C27" s="140" t="s">
        <v>15</v>
      </c>
      <c r="D27" s="140"/>
      <c r="E27" s="140"/>
      <c r="F27" s="28">
        <f>SUM(F23:F26)</f>
        <v>0</v>
      </c>
      <c r="G27" s="28">
        <f>SUM(G23:G26)</f>
        <v>0</v>
      </c>
      <c r="H27" s="28">
        <f>SUM(H23:H26)</f>
        <v>0</v>
      </c>
      <c r="I27" s="26"/>
      <c r="J27" s="26"/>
      <c r="K27" s="26"/>
    </row>
    <row r="28" spans="1:11" ht="20.100000000000001" customHeight="1" x14ac:dyDescent="0.3">
      <c r="B28" s="140" t="s">
        <v>93</v>
      </c>
      <c r="C28" s="140"/>
      <c r="D28" s="140"/>
      <c r="E28" s="140"/>
      <c r="F28" s="28">
        <f>F27+F21</f>
        <v>0</v>
      </c>
      <c r="G28" s="28">
        <f>G27+G21</f>
        <v>0</v>
      </c>
      <c r="H28" s="28">
        <f>H27+H21</f>
        <v>0</v>
      </c>
      <c r="I28" s="15"/>
      <c r="J28" s="15"/>
      <c r="K28" s="15"/>
    </row>
    <row r="29" spans="1:11" ht="33" customHeight="1" x14ac:dyDescent="0.3">
      <c r="A29" s="18"/>
      <c r="B29" s="142" t="s">
        <v>94</v>
      </c>
      <c r="C29" s="142"/>
      <c r="D29" s="142"/>
      <c r="E29" s="142"/>
      <c r="F29" s="29">
        <f>F28+F15</f>
        <v>0</v>
      </c>
      <c r="G29" s="29">
        <f>G28+G15</f>
        <v>0</v>
      </c>
      <c r="H29" s="29">
        <f>H28+H15</f>
        <v>0</v>
      </c>
      <c r="I29" s="15"/>
      <c r="J29" s="15"/>
      <c r="K29" s="15"/>
    </row>
    <row r="30" spans="1:11" ht="20.100000000000001" customHeight="1" x14ac:dyDescent="0.3">
      <c r="A30" s="18"/>
      <c r="B30" s="135" t="s">
        <v>18</v>
      </c>
      <c r="C30" s="135"/>
      <c r="D30" s="135"/>
      <c r="E30" s="135"/>
      <c r="F30" s="135"/>
      <c r="G30" s="135"/>
      <c r="H30" s="135"/>
      <c r="I30" s="15"/>
      <c r="J30" s="15"/>
      <c r="K30" s="15"/>
    </row>
    <row r="31" spans="1:11" ht="20.100000000000001" customHeight="1" x14ac:dyDescent="0.3">
      <c r="B31" s="112"/>
      <c r="C31" s="117"/>
      <c r="D31" s="117"/>
      <c r="E31" s="117"/>
      <c r="F31" s="113"/>
      <c r="G31" s="113">
        <f>+F31*0.25</f>
        <v>0</v>
      </c>
      <c r="H31" s="19">
        <f t="shared" ref="H31:H49" si="5">G31+F31</f>
        <v>0</v>
      </c>
      <c r="I31" s="15"/>
      <c r="J31" s="15"/>
      <c r="K31" s="15"/>
    </row>
    <row r="32" spans="1:11" ht="20.100000000000001" customHeight="1" x14ac:dyDescent="0.3">
      <c r="B32" s="112"/>
      <c r="C32" s="117"/>
      <c r="D32" s="117"/>
      <c r="E32" s="117"/>
      <c r="F32" s="113"/>
      <c r="G32" s="113">
        <f t="shared" ref="G32:G49" si="6">+F32*0.25</f>
        <v>0</v>
      </c>
      <c r="H32" s="19">
        <f t="shared" si="5"/>
        <v>0</v>
      </c>
      <c r="I32" s="15"/>
      <c r="J32" s="15"/>
      <c r="K32" s="15"/>
    </row>
    <row r="33" spans="2:11" ht="20.100000000000001" customHeight="1" x14ac:dyDescent="0.3">
      <c r="B33" s="112"/>
      <c r="C33" s="117"/>
      <c r="D33" s="117"/>
      <c r="E33" s="117"/>
      <c r="F33" s="113"/>
      <c r="G33" s="113">
        <f t="shared" si="6"/>
        <v>0</v>
      </c>
      <c r="H33" s="19">
        <f t="shared" si="5"/>
        <v>0</v>
      </c>
      <c r="I33" s="15"/>
      <c r="J33" s="15"/>
      <c r="K33" s="15"/>
    </row>
    <row r="34" spans="2:11" ht="20.100000000000001" customHeight="1" x14ac:dyDescent="0.3">
      <c r="B34" s="112"/>
      <c r="C34" s="117"/>
      <c r="D34" s="117"/>
      <c r="E34" s="117"/>
      <c r="F34" s="113"/>
      <c r="G34" s="113">
        <f t="shared" si="6"/>
        <v>0</v>
      </c>
      <c r="H34" s="19">
        <f t="shared" si="5"/>
        <v>0</v>
      </c>
      <c r="I34" s="15"/>
      <c r="J34" s="15"/>
      <c r="K34" s="15"/>
    </row>
    <row r="35" spans="2:11" ht="20.100000000000001" customHeight="1" x14ac:dyDescent="0.3">
      <c r="B35" s="112"/>
      <c r="C35" s="117"/>
      <c r="D35" s="117"/>
      <c r="E35" s="117"/>
      <c r="F35" s="113"/>
      <c r="G35" s="113">
        <f t="shared" si="6"/>
        <v>0</v>
      </c>
      <c r="H35" s="19">
        <f t="shared" si="5"/>
        <v>0</v>
      </c>
      <c r="I35" s="15"/>
      <c r="J35" s="15"/>
      <c r="K35" s="15"/>
    </row>
    <row r="36" spans="2:11" ht="20.100000000000001" customHeight="1" x14ac:dyDescent="0.3">
      <c r="B36" s="112"/>
      <c r="C36" s="117"/>
      <c r="D36" s="117"/>
      <c r="E36" s="117"/>
      <c r="F36" s="113"/>
      <c r="G36" s="113">
        <f t="shared" si="6"/>
        <v>0</v>
      </c>
      <c r="H36" s="19">
        <f t="shared" si="5"/>
        <v>0</v>
      </c>
      <c r="I36" s="15"/>
      <c r="J36" s="15"/>
      <c r="K36" s="15"/>
    </row>
    <row r="37" spans="2:11" ht="20.100000000000001" customHeight="1" x14ac:dyDescent="0.3">
      <c r="B37" s="112"/>
      <c r="C37" s="117"/>
      <c r="D37" s="117"/>
      <c r="E37" s="117"/>
      <c r="F37" s="113"/>
      <c r="G37" s="113">
        <f t="shared" si="6"/>
        <v>0</v>
      </c>
      <c r="H37" s="19">
        <f t="shared" si="5"/>
        <v>0</v>
      </c>
      <c r="I37" s="15"/>
      <c r="J37" s="15"/>
      <c r="K37" s="15"/>
    </row>
    <row r="38" spans="2:11" ht="20.100000000000001" customHeight="1" x14ac:dyDescent="0.3">
      <c r="B38" s="112"/>
      <c r="C38" s="117"/>
      <c r="D38" s="117"/>
      <c r="E38" s="117"/>
      <c r="F38" s="113"/>
      <c r="G38" s="113">
        <f t="shared" si="6"/>
        <v>0</v>
      </c>
      <c r="H38" s="19">
        <f t="shared" si="5"/>
        <v>0</v>
      </c>
      <c r="I38" s="15"/>
      <c r="J38" s="15"/>
      <c r="K38" s="15"/>
    </row>
    <row r="39" spans="2:11" ht="20.100000000000001" customHeight="1" x14ac:dyDescent="0.3">
      <c r="B39" s="112"/>
      <c r="C39" s="117"/>
      <c r="D39" s="117"/>
      <c r="E39" s="117"/>
      <c r="F39" s="113"/>
      <c r="G39" s="113">
        <f t="shared" si="6"/>
        <v>0</v>
      </c>
      <c r="H39" s="19">
        <f t="shared" si="5"/>
        <v>0</v>
      </c>
      <c r="I39" s="15"/>
      <c r="J39" s="15"/>
      <c r="K39" s="15"/>
    </row>
    <row r="40" spans="2:11" ht="20.100000000000001" customHeight="1" x14ac:dyDescent="0.3">
      <c r="B40" s="112"/>
      <c r="C40" s="117"/>
      <c r="D40" s="117"/>
      <c r="E40" s="117"/>
      <c r="F40" s="113"/>
      <c r="G40" s="113">
        <f t="shared" si="6"/>
        <v>0</v>
      </c>
      <c r="H40" s="19">
        <f t="shared" si="5"/>
        <v>0</v>
      </c>
      <c r="I40" s="15"/>
      <c r="J40" s="15"/>
      <c r="K40" s="15"/>
    </row>
    <row r="41" spans="2:11" ht="20.100000000000001" customHeight="1" x14ac:dyDescent="0.3">
      <c r="B41" s="112"/>
      <c r="C41" s="117"/>
      <c r="D41" s="117"/>
      <c r="E41" s="117"/>
      <c r="F41" s="113"/>
      <c r="G41" s="113">
        <f t="shared" si="6"/>
        <v>0</v>
      </c>
      <c r="H41" s="19">
        <f t="shared" si="5"/>
        <v>0</v>
      </c>
      <c r="I41" s="15"/>
      <c r="J41" s="15"/>
      <c r="K41" s="15"/>
    </row>
    <row r="42" spans="2:11" ht="20.100000000000001" customHeight="1" x14ac:dyDescent="0.3">
      <c r="B42" s="112"/>
      <c r="C42" s="117"/>
      <c r="D42" s="117"/>
      <c r="E42" s="117"/>
      <c r="F42" s="113"/>
      <c r="G42" s="113">
        <f t="shared" si="6"/>
        <v>0</v>
      </c>
      <c r="H42" s="19">
        <f t="shared" si="5"/>
        <v>0</v>
      </c>
      <c r="I42" s="15"/>
      <c r="J42" s="15"/>
      <c r="K42" s="15"/>
    </row>
    <row r="43" spans="2:11" ht="20.100000000000001" customHeight="1" x14ac:dyDescent="0.3">
      <c r="B43" s="112"/>
      <c r="C43" s="117"/>
      <c r="D43" s="117"/>
      <c r="E43" s="117"/>
      <c r="F43" s="113"/>
      <c r="G43" s="113">
        <f t="shared" si="6"/>
        <v>0</v>
      </c>
      <c r="H43" s="19">
        <f t="shared" si="5"/>
        <v>0</v>
      </c>
      <c r="I43" s="15"/>
      <c r="J43" s="15"/>
      <c r="K43" s="15"/>
    </row>
    <row r="44" spans="2:11" ht="20.100000000000001" customHeight="1" x14ac:dyDescent="0.3">
      <c r="B44" s="112"/>
      <c r="C44" s="117"/>
      <c r="D44" s="117"/>
      <c r="E44" s="117"/>
      <c r="F44" s="113"/>
      <c r="G44" s="113">
        <f t="shared" si="6"/>
        <v>0</v>
      </c>
      <c r="H44" s="19">
        <f t="shared" si="5"/>
        <v>0</v>
      </c>
      <c r="I44" s="15"/>
      <c r="J44" s="15"/>
      <c r="K44" s="15"/>
    </row>
    <row r="45" spans="2:11" ht="20.100000000000001" customHeight="1" x14ac:dyDescent="0.3">
      <c r="B45" s="112"/>
      <c r="C45" s="117"/>
      <c r="D45" s="117"/>
      <c r="E45" s="117"/>
      <c r="F45" s="113"/>
      <c r="G45" s="113">
        <f t="shared" si="6"/>
        <v>0</v>
      </c>
      <c r="H45" s="19">
        <f t="shared" si="5"/>
        <v>0</v>
      </c>
      <c r="I45" s="15"/>
      <c r="J45" s="15"/>
      <c r="K45" s="15"/>
    </row>
    <row r="46" spans="2:11" ht="20.100000000000001" customHeight="1" x14ac:dyDescent="0.3">
      <c r="B46" s="112"/>
      <c r="C46" s="117"/>
      <c r="D46" s="117"/>
      <c r="E46" s="117"/>
      <c r="F46" s="113"/>
      <c r="G46" s="113">
        <f t="shared" si="6"/>
        <v>0</v>
      </c>
      <c r="H46" s="19">
        <f t="shared" si="5"/>
        <v>0</v>
      </c>
      <c r="I46" s="15"/>
      <c r="J46" s="15"/>
      <c r="K46" s="15"/>
    </row>
    <row r="47" spans="2:11" ht="20.100000000000001" customHeight="1" x14ac:dyDescent="0.3">
      <c r="B47" s="112"/>
      <c r="C47" s="117"/>
      <c r="D47" s="117"/>
      <c r="E47" s="117"/>
      <c r="F47" s="113"/>
      <c r="G47" s="113">
        <f t="shared" si="6"/>
        <v>0</v>
      </c>
      <c r="H47" s="19">
        <f t="shared" si="5"/>
        <v>0</v>
      </c>
      <c r="I47" s="15"/>
      <c r="J47" s="15"/>
      <c r="K47" s="15"/>
    </row>
    <row r="48" spans="2:11" ht="20.100000000000001" customHeight="1" x14ac:dyDescent="0.3">
      <c r="B48" s="112"/>
      <c r="C48" s="117"/>
      <c r="D48" s="117"/>
      <c r="E48" s="117"/>
      <c r="F48" s="113"/>
      <c r="G48" s="113">
        <f t="shared" si="6"/>
        <v>0</v>
      </c>
      <c r="H48" s="19">
        <f t="shared" si="5"/>
        <v>0</v>
      </c>
      <c r="I48" s="15"/>
      <c r="J48" s="15"/>
      <c r="K48" s="15"/>
    </row>
    <row r="49" spans="1:12" ht="20.100000000000001" customHeight="1" x14ac:dyDescent="0.3">
      <c r="B49" s="112"/>
      <c r="C49" s="117"/>
      <c r="D49" s="117"/>
      <c r="E49" s="117"/>
      <c r="F49" s="113"/>
      <c r="G49" s="113">
        <f t="shared" si="6"/>
        <v>0</v>
      </c>
      <c r="H49" s="19">
        <f t="shared" si="5"/>
        <v>0</v>
      </c>
      <c r="I49" s="15"/>
      <c r="J49" s="15"/>
      <c r="K49" s="15"/>
    </row>
    <row r="50" spans="1:12" ht="20.100000000000001" customHeight="1" x14ac:dyDescent="0.3">
      <c r="A50" s="35" t="s">
        <v>95</v>
      </c>
      <c r="B50" s="106"/>
      <c r="C50" s="140" t="s">
        <v>15</v>
      </c>
      <c r="D50" s="140"/>
      <c r="E50" s="140"/>
      <c r="F50" s="22">
        <f>SUM(F31:F49)</f>
        <v>0</v>
      </c>
      <c r="G50" s="22">
        <f>SUM(G31:G49)</f>
        <v>0</v>
      </c>
      <c r="H50" s="22">
        <f>SUM(H31:H49)</f>
        <v>0</v>
      </c>
      <c r="I50" s="15"/>
      <c r="J50" s="15"/>
      <c r="K50" s="15"/>
    </row>
    <row r="51" spans="1:12" ht="20.100000000000001" customHeight="1" x14ac:dyDescent="0.3">
      <c r="B51" s="106" t="s">
        <v>96</v>
      </c>
      <c r="C51" s="141" t="s">
        <v>97</v>
      </c>
      <c r="D51" s="141"/>
      <c r="E51" s="141"/>
      <c r="F51" s="141"/>
      <c r="G51" s="141"/>
      <c r="H51" s="141"/>
      <c r="I51" s="15"/>
      <c r="J51" s="15"/>
      <c r="K51" s="15"/>
    </row>
    <row r="52" spans="1:12" ht="20.100000000000001" customHeight="1" x14ac:dyDescent="0.3">
      <c r="B52" s="112"/>
      <c r="C52" s="117"/>
      <c r="D52" s="117"/>
      <c r="E52" s="117"/>
      <c r="F52" s="113"/>
      <c r="G52" s="113">
        <f>F52*0.25</f>
        <v>0</v>
      </c>
      <c r="H52" s="19">
        <f>+G52+F52</f>
        <v>0</v>
      </c>
      <c r="I52" s="15"/>
      <c r="J52" s="30"/>
      <c r="K52" s="15"/>
    </row>
    <row r="53" spans="1:12" ht="20.100000000000001" customHeight="1" x14ac:dyDescent="0.3">
      <c r="B53" s="112"/>
      <c r="C53" s="117"/>
      <c r="D53" s="117"/>
      <c r="E53" s="117"/>
      <c r="F53" s="113"/>
      <c r="G53" s="113">
        <f>+F53*0.25</f>
        <v>0</v>
      </c>
      <c r="H53" s="19">
        <f>+G53+F53</f>
        <v>0</v>
      </c>
      <c r="I53" s="15"/>
      <c r="J53" s="15"/>
      <c r="K53" s="15"/>
    </row>
    <row r="54" spans="1:12" ht="20.100000000000001" customHeight="1" x14ac:dyDescent="0.3">
      <c r="B54" s="112"/>
      <c r="C54" s="117"/>
      <c r="D54" s="117"/>
      <c r="E54" s="117"/>
      <c r="F54" s="113"/>
      <c r="G54" s="113">
        <f>+F54*0.25</f>
        <v>0</v>
      </c>
      <c r="H54" s="19">
        <f>+G54+F54</f>
        <v>0</v>
      </c>
      <c r="I54" s="15"/>
      <c r="J54" s="15"/>
      <c r="K54" s="15"/>
    </row>
    <row r="55" spans="1:12" ht="20.100000000000001" customHeight="1" x14ac:dyDescent="0.3">
      <c r="B55" s="112"/>
      <c r="C55" s="117"/>
      <c r="D55" s="117"/>
      <c r="E55" s="117"/>
      <c r="F55" s="113"/>
      <c r="G55" s="113">
        <f>+F55*0.25</f>
        <v>0</v>
      </c>
      <c r="H55" s="19">
        <f>+G55+F55</f>
        <v>0</v>
      </c>
      <c r="I55" s="15"/>
      <c r="J55" s="15"/>
      <c r="K55" s="15"/>
    </row>
    <row r="56" spans="1:12" ht="20.100000000000001" customHeight="1" x14ac:dyDescent="0.3">
      <c r="B56" s="112"/>
      <c r="C56" s="117"/>
      <c r="D56" s="117"/>
      <c r="E56" s="117"/>
      <c r="F56" s="113"/>
      <c r="G56" s="113">
        <f>+F56*0.25</f>
        <v>0</v>
      </c>
      <c r="H56" s="19">
        <f>+G56+F56</f>
        <v>0</v>
      </c>
      <c r="I56" s="15"/>
      <c r="J56" s="15"/>
      <c r="K56" s="15"/>
    </row>
    <row r="57" spans="1:12" ht="20.100000000000001" customHeight="1" x14ac:dyDescent="0.3">
      <c r="A57" s="35" t="s">
        <v>98</v>
      </c>
      <c r="B57" s="106"/>
      <c r="C57" s="140" t="s">
        <v>15</v>
      </c>
      <c r="D57" s="140"/>
      <c r="E57" s="140"/>
      <c r="F57" s="22">
        <f>SUM(F52:F56)</f>
        <v>0</v>
      </c>
      <c r="G57" s="22">
        <f>SUM(G52:G56)</f>
        <v>0</v>
      </c>
      <c r="H57" s="22">
        <f>SUM(H52:H56)</f>
        <v>0</v>
      </c>
      <c r="I57" s="15"/>
      <c r="J57" s="15"/>
      <c r="K57" s="15"/>
    </row>
    <row r="58" spans="1:12" ht="20.100000000000001" customHeight="1" x14ac:dyDescent="0.3">
      <c r="B58" s="142" t="s">
        <v>99</v>
      </c>
      <c r="C58" s="142"/>
      <c r="D58" s="142"/>
      <c r="E58" s="142"/>
      <c r="F58" s="29">
        <f>+F57+F50</f>
        <v>0</v>
      </c>
      <c r="G58" s="29">
        <f>+G57+G50</f>
        <v>0</v>
      </c>
      <c r="H58" s="29">
        <f>+H57+H50</f>
        <v>0</v>
      </c>
      <c r="I58" s="15"/>
      <c r="J58" s="15"/>
      <c r="K58" s="15"/>
    </row>
    <row r="59" spans="1:12" ht="20.100000000000001" customHeight="1" x14ac:dyDescent="0.3">
      <c r="B59" s="135" t="s">
        <v>19</v>
      </c>
      <c r="C59" s="135"/>
      <c r="D59" s="135"/>
      <c r="E59" s="135"/>
      <c r="F59" s="135"/>
      <c r="G59" s="135"/>
      <c r="H59" s="135"/>
      <c r="I59" s="15"/>
      <c r="J59" s="15"/>
      <c r="K59" s="30"/>
      <c r="L59" s="31"/>
    </row>
    <row r="60" spans="1:12" ht="25.5" customHeight="1" x14ac:dyDescent="0.3">
      <c r="B60" s="112"/>
      <c r="C60" s="112"/>
      <c r="D60" s="112"/>
      <c r="E60" s="112"/>
      <c r="F60" s="113"/>
      <c r="G60" s="113">
        <f>+F60*0.25</f>
        <v>0</v>
      </c>
      <c r="H60" s="19">
        <f>G60+F60</f>
        <v>0</v>
      </c>
      <c r="I60" s="15"/>
      <c r="J60" s="15"/>
      <c r="K60" s="15"/>
      <c r="L60" s="32"/>
    </row>
    <row r="61" spans="1:12" ht="20.100000000000001" customHeight="1" x14ac:dyDescent="0.3">
      <c r="B61" s="112"/>
      <c r="C61" s="117"/>
      <c r="D61" s="117"/>
      <c r="E61" s="117"/>
      <c r="F61" s="113"/>
      <c r="G61" s="113">
        <f t="shared" ref="G61:G62" si="7">+F61*0.25</f>
        <v>0</v>
      </c>
      <c r="H61" s="19">
        <f>G61+F61</f>
        <v>0</v>
      </c>
      <c r="I61" s="15"/>
      <c r="J61" s="15"/>
      <c r="K61" s="15"/>
    </row>
    <row r="62" spans="1:12" ht="20.100000000000001" customHeight="1" x14ac:dyDescent="0.3">
      <c r="B62" s="112"/>
      <c r="C62" s="125"/>
      <c r="D62" s="119"/>
      <c r="E62" s="120"/>
      <c r="F62" s="113"/>
      <c r="G62" s="113">
        <f t="shared" si="7"/>
        <v>0</v>
      </c>
      <c r="H62" s="19">
        <f>G62+F62</f>
        <v>0</v>
      </c>
      <c r="I62" s="15"/>
      <c r="J62" s="15"/>
      <c r="K62" s="15"/>
    </row>
    <row r="63" spans="1:12" ht="27.75" customHeight="1" x14ac:dyDescent="0.3">
      <c r="A63" s="18"/>
      <c r="B63" s="142" t="s">
        <v>20</v>
      </c>
      <c r="C63" s="142"/>
      <c r="D63" s="142"/>
      <c r="E63" s="142"/>
      <c r="F63" s="29">
        <f>SUM(F60:F62)</f>
        <v>0</v>
      </c>
      <c r="G63" s="29">
        <f>SUM(G60:G62)</f>
        <v>0</v>
      </c>
      <c r="H63" s="29">
        <f>SUM(H60:H62)</f>
        <v>0</v>
      </c>
      <c r="I63" s="15"/>
      <c r="J63" s="15"/>
      <c r="K63" s="15"/>
    </row>
    <row r="64" spans="1:12" ht="20.100000000000001" customHeight="1" x14ac:dyDescent="0.3">
      <c r="A64" s="18"/>
      <c r="B64" s="144" t="s">
        <v>21</v>
      </c>
      <c r="C64" s="144"/>
      <c r="D64" s="144"/>
      <c r="E64" s="144"/>
      <c r="F64" s="144"/>
      <c r="G64" s="144"/>
      <c r="H64" s="144"/>
      <c r="I64" s="15"/>
      <c r="J64" s="15"/>
      <c r="K64" s="15"/>
    </row>
    <row r="65" spans="1:12" x14ac:dyDescent="0.3">
      <c r="B65" s="105" t="s">
        <v>22</v>
      </c>
      <c r="C65" s="144" t="s">
        <v>82</v>
      </c>
      <c r="D65" s="144"/>
      <c r="E65" s="144"/>
      <c r="F65" s="144"/>
      <c r="G65" s="144"/>
      <c r="H65" s="144"/>
      <c r="I65" s="15"/>
      <c r="J65" s="15"/>
      <c r="K65" s="15"/>
    </row>
    <row r="66" spans="1:12" ht="43.2" x14ac:dyDescent="0.3">
      <c r="A66" s="18"/>
      <c r="B66" s="33" t="s">
        <v>23</v>
      </c>
      <c r="C66" s="34" t="s">
        <v>24</v>
      </c>
      <c r="D66" s="121"/>
      <c r="E66" s="124"/>
      <c r="F66" s="113"/>
      <c r="G66" s="113">
        <v>0</v>
      </c>
      <c r="H66" s="19">
        <f>G66+F66</f>
        <v>0</v>
      </c>
      <c r="I66" s="15"/>
      <c r="J66" s="15"/>
      <c r="K66" s="15"/>
    </row>
    <row r="67" spans="1:12" ht="43.2" x14ac:dyDescent="0.3">
      <c r="A67" s="18"/>
      <c r="B67" s="33" t="s">
        <v>23</v>
      </c>
      <c r="C67" s="34" t="s">
        <v>25</v>
      </c>
      <c r="D67" s="121"/>
      <c r="E67" s="124"/>
      <c r="F67" s="113"/>
      <c r="G67" s="113">
        <f>+F67*0.25</f>
        <v>0</v>
      </c>
      <c r="H67" s="19">
        <f>G67+F67</f>
        <v>0</v>
      </c>
      <c r="I67" s="15"/>
      <c r="J67" s="15"/>
      <c r="K67" s="15"/>
    </row>
    <row r="68" spans="1:12" ht="15" customHeight="1" x14ac:dyDescent="0.3">
      <c r="A68" s="35" t="s">
        <v>22</v>
      </c>
      <c r="B68" s="142" t="s">
        <v>83</v>
      </c>
      <c r="C68" s="142"/>
      <c r="D68" s="142"/>
      <c r="E68" s="142"/>
      <c r="F68" s="29">
        <f>SUM(F66:F67)</f>
        <v>0</v>
      </c>
      <c r="G68" s="29">
        <f t="shared" ref="G68:H68" si="8">SUM(G66:G67)</f>
        <v>0</v>
      </c>
      <c r="H68" s="29">
        <f t="shared" si="8"/>
        <v>0</v>
      </c>
      <c r="I68" s="15"/>
      <c r="J68" s="15"/>
      <c r="K68" s="15"/>
    </row>
    <row r="69" spans="1:12" ht="15" customHeight="1" x14ac:dyDescent="0.3">
      <c r="B69" s="105" t="s">
        <v>26</v>
      </c>
      <c r="C69" s="144" t="s">
        <v>27</v>
      </c>
      <c r="D69" s="144"/>
      <c r="E69" s="144"/>
      <c r="F69" s="144"/>
      <c r="G69" s="144"/>
      <c r="H69" s="144"/>
      <c r="I69" s="15"/>
      <c r="J69" s="15"/>
      <c r="K69" s="15"/>
    </row>
    <row r="70" spans="1:12" ht="43.2" x14ac:dyDescent="0.3">
      <c r="A70" s="18"/>
      <c r="B70" s="33" t="s">
        <v>28</v>
      </c>
      <c r="C70" s="34" t="s">
        <v>29</v>
      </c>
      <c r="D70" s="126"/>
      <c r="E70" s="127"/>
      <c r="F70" s="113"/>
      <c r="G70" s="113">
        <f>+F70*0.25</f>
        <v>0</v>
      </c>
      <c r="H70" s="19">
        <f>G70+F70</f>
        <v>0</v>
      </c>
      <c r="I70" s="15"/>
      <c r="J70" s="15"/>
      <c r="K70" s="15"/>
    </row>
    <row r="71" spans="1:12" ht="43.2" x14ac:dyDescent="0.3">
      <c r="A71" s="18"/>
      <c r="B71" s="33" t="s">
        <v>28</v>
      </c>
      <c r="C71" s="34" t="s">
        <v>30</v>
      </c>
      <c r="D71" s="126"/>
      <c r="E71" s="127"/>
      <c r="F71" s="113"/>
      <c r="G71" s="113">
        <f>+F71*0.25</f>
        <v>0</v>
      </c>
      <c r="H71" s="19">
        <f>G71+F71</f>
        <v>0</v>
      </c>
      <c r="I71" s="15"/>
      <c r="J71" s="15"/>
      <c r="K71" s="15"/>
    </row>
    <row r="72" spans="1:12" x14ac:dyDescent="0.3">
      <c r="A72" s="35" t="s">
        <v>74</v>
      </c>
      <c r="B72" s="142" t="s">
        <v>31</v>
      </c>
      <c r="C72" s="142"/>
      <c r="D72" s="142"/>
      <c r="E72" s="142"/>
      <c r="F72" s="29">
        <f>SUM(F70:F71)</f>
        <v>0</v>
      </c>
      <c r="G72" s="29">
        <f>SUM(G70:G71)</f>
        <v>0</v>
      </c>
      <c r="H72" s="29">
        <f t="shared" ref="H72" si="9">SUM(H70:H71)</f>
        <v>0</v>
      </c>
      <c r="I72" s="15"/>
      <c r="J72" s="15"/>
      <c r="K72" s="15"/>
    </row>
    <row r="73" spans="1:12" x14ac:dyDescent="0.3">
      <c r="A73" s="18"/>
      <c r="B73" s="142" t="s">
        <v>32</v>
      </c>
      <c r="C73" s="142"/>
      <c r="D73" s="142"/>
      <c r="E73" s="142"/>
      <c r="F73" s="29">
        <f>+F72+F68</f>
        <v>0</v>
      </c>
      <c r="G73" s="29">
        <f t="shared" ref="G73:H73" si="10">+G72+G68</f>
        <v>0</v>
      </c>
      <c r="H73" s="29">
        <f t="shared" si="10"/>
        <v>0</v>
      </c>
      <c r="I73" s="15"/>
      <c r="J73" s="15"/>
      <c r="K73" s="15"/>
    </row>
    <row r="74" spans="1:12" x14ac:dyDescent="0.3">
      <c r="B74" s="105" t="s">
        <v>33</v>
      </c>
      <c r="C74" s="36" t="s">
        <v>100</v>
      </c>
      <c r="D74" s="36"/>
      <c r="E74" s="36"/>
      <c r="F74" s="36"/>
      <c r="G74" s="36"/>
      <c r="H74" s="36"/>
      <c r="I74" s="15"/>
      <c r="J74" s="15"/>
      <c r="K74" s="15"/>
    </row>
    <row r="75" spans="1:12" ht="28.8" x14ac:dyDescent="0.3">
      <c r="A75" s="35" t="s">
        <v>75</v>
      </c>
      <c r="B75" s="33" t="s">
        <v>23</v>
      </c>
      <c r="C75" s="34" t="s">
        <v>34</v>
      </c>
      <c r="D75" s="121"/>
      <c r="E75" s="124"/>
      <c r="F75" s="113"/>
      <c r="G75" s="113">
        <f>+F75*0.25</f>
        <v>0</v>
      </c>
      <c r="H75" s="19">
        <f>+G75+F75</f>
        <v>0</v>
      </c>
      <c r="I75" s="15"/>
      <c r="J75" s="15"/>
      <c r="K75" s="15"/>
    </row>
    <row r="76" spans="1:12" ht="28.8" x14ac:dyDescent="0.3">
      <c r="A76" s="37" t="s">
        <v>76</v>
      </c>
      <c r="B76" s="33" t="s">
        <v>28</v>
      </c>
      <c r="C76" s="34" t="s">
        <v>35</v>
      </c>
      <c r="D76" s="121"/>
      <c r="E76" s="124"/>
      <c r="F76" s="113"/>
      <c r="G76" s="113">
        <f>+F76*0.25</f>
        <v>0</v>
      </c>
      <c r="H76" s="19">
        <f>+G76+F76</f>
        <v>0</v>
      </c>
      <c r="I76" s="15"/>
      <c r="J76" s="15"/>
      <c r="K76" s="15"/>
    </row>
    <row r="77" spans="1:12" ht="20.100000000000001" customHeight="1" x14ac:dyDescent="0.3">
      <c r="A77" s="18"/>
      <c r="B77" s="145" t="s">
        <v>36</v>
      </c>
      <c r="C77" s="142"/>
      <c r="D77" s="142"/>
      <c r="E77" s="142"/>
      <c r="F77" s="29">
        <f>F76+F75</f>
        <v>0</v>
      </c>
      <c r="G77" s="29">
        <f>G76+G75</f>
        <v>0</v>
      </c>
      <c r="H77" s="29">
        <f>H76+H75</f>
        <v>0</v>
      </c>
      <c r="I77" s="15"/>
      <c r="J77" s="15"/>
      <c r="K77" s="15"/>
    </row>
    <row r="78" spans="1:12" ht="20.100000000000001" customHeight="1" x14ac:dyDescent="0.3">
      <c r="A78" s="18"/>
      <c r="B78" s="146" t="s">
        <v>37</v>
      </c>
      <c r="C78" s="147"/>
      <c r="D78" s="147"/>
      <c r="E78" s="147"/>
      <c r="F78" s="38">
        <f>F29+F58+F63</f>
        <v>0</v>
      </c>
      <c r="G78" s="38">
        <f>G29+G58+G63</f>
        <v>0</v>
      </c>
      <c r="H78" s="38">
        <f>H29+H58+H63</f>
        <v>0</v>
      </c>
      <c r="I78" s="15"/>
      <c r="J78" s="15"/>
      <c r="K78" s="15"/>
      <c r="L78" s="31"/>
    </row>
    <row r="79" spans="1:12" ht="20.100000000000001" customHeight="1" x14ac:dyDescent="0.3">
      <c r="A79" s="37" t="s">
        <v>38</v>
      </c>
      <c r="B79" s="143" t="s">
        <v>39</v>
      </c>
      <c r="C79" s="143"/>
      <c r="D79" s="143"/>
      <c r="E79" s="143"/>
      <c r="F79" s="39">
        <f>F78-F80-F81</f>
        <v>0</v>
      </c>
      <c r="G79" s="39">
        <f t="shared" ref="G79" si="11">G78-G80-G81</f>
        <v>0</v>
      </c>
      <c r="H79" s="39">
        <f>H78-H80-H81</f>
        <v>0</v>
      </c>
      <c r="I79" s="15"/>
      <c r="J79" s="15"/>
      <c r="K79" s="15"/>
      <c r="L79" s="31"/>
    </row>
    <row r="80" spans="1:12" ht="20.100000000000001" customHeight="1" x14ac:dyDescent="0.3">
      <c r="A80" s="40"/>
      <c r="B80" s="148" t="s">
        <v>40</v>
      </c>
      <c r="C80" s="148"/>
      <c r="D80" s="148"/>
      <c r="E80" s="148"/>
      <c r="F80" s="41">
        <f>F15</f>
        <v>0</v>
      </c>
      <c r="G80" s="42"/>
      <c r="H80" s="41">
        <f>H15</f>
        <v>0</v>
      </c>
      <c r="I80" s="15"/>
      <c r="J80" s="15"/>
      <c r="K80" s="15"/>
      <c r="L80" s="31"/>
    </row>
    <row r="81" spans="1:12" ht="27" customHeight="1" x14ac:dyDescent="0.3">
      <c r="A81" s="37" t="s">
        <v>41</v>
      </c>
      <c r="B81" s="149" t="s">
        <v>42</v>
      </c>
      <c r="C81" s="149"/>
      <c r="D81" s="149"/>
      <c r="E81" s="149"/>
      <c r="F81" s="43">
        <f>F27+F57</f>
        <v>0</v>
      </c>
      <c r="G81" s="43">
        <f>G27+G57</f>
        <v>0</v>
      </c>
      <c r="H81" s="43">
        <f>H27+H57</f>
        <v>0</v>
      </c>
      <c r="I81" s="15"/>
      <c r="J81" s="15"/>
      <c r="K81" s="15"/>
      <c r="L81" s="31"/>
    </row>
    <row r="82" spans="1:12" s="47" customFormat="1" ht="20.100000000000001" customHeight="1" x14ac:dyDescent="0.3">
      <c r="A82" s="18"/>
      <c r="B82" s="150" t="s">
        <v>43</v>
      </c>
      <c r="C82" s="150"/>
      <c r="D82" s="150"/>
      <c r="E82" s="150"/>
      <c r="F82" s="44">
        <f>F77+F73</f>
        <v>0</v>
      </c>
      <c r="G82" s="44">
        <f>G77+G73</f>
        <v>0</v>
      </c>
      <c r="H82" s="44">
        <f>H77+H73</f>
        <v>0</v>
      </c>
      <c r="I82" s="45"/>
      <c r="J82" s="45"/>
      <c r="K82" s="45"/>
      <c r="L82" s="46"/>
    </row>
    <row r="83" spans="1:12" s="47" customFormat="1" ht="20.100000000000001" customHeight="1" x14ac:dyDescent="0.3">
      <c r="A83" s="18"/>
      <c r="B83" s="151" t="s">
        <v>44</v>
      </c>
      <c r="C83" s="151"/>
      <c r="D83" s="151"/>
      <c r="E83" s="151"/>
      <c r="F83" s="48">
        <f>F82+F78</f>
        <v>0</v>
      </c>
      <c r="G83" s="48">
        <f>G82+G78</f>
        <v>0</v>
      </c>
      <c r="H83" s="48">
        <f>H82+H78</f>
        <v>0</v>
      </c>
      <c r="I83" s="45"/>
      <c r="J83" s="108"/>
      <c r="K83" s="45"/>
      <c r="L83" s="46"/>
    </row>
    <row r="84" spans="1:12" ht="42" customHeight="1" x14ac:dyDescent="0.3">
      <c r="B84" s="152" t="s">
        <v>45</v>
      </c>
      <c r="C84" s="152"/>
      <c r="D84" s="152"/>
      <c r="E84" s="152"/>
      <c r="F84" s="152"/>
      <c r="G84" s="152"/>
      <c r="H84" s="152"/>
      <c r="I84" s="15"/>
      <c r="J84" s="15"/>
      <c r="K84" s="15"/>
      <c r="L84" s="31"/>
    </row>
    <row r="85" spans="1:12" s="55" customFormat="1" ht="15.6" x14ac:dyDescent="0.3">
      <c r="A85" s="49"/>
      <c r="B85" s="50" t="s">
        <v>46</v>
      </c>
      <c r="C85" s="51"/>
      <c r="D85" s="51"/>
      <c r="E85" s="51"/>
      <c r="F85" s="52"/>
      <c r="G85" s="52"/>
      <c r="H85" s="52"/>
      <c r="I85" s="53"/>
      <c r="J85" s="53"/>
      <c r="K85" s="53"/>
      <c r="L85" s="54"/>
    </row>
    <row r="86" spans="1:12" s="55" customFormat="1" ht="34.5" customHeight="1" x14ac:dyDescent="0.3">
      <c r="A86" s="49"/>
      <c r="B86" s="136" t="s">
        <v>101</v>
      </c>
      <c r="C86" s="136"/>
      <c r="D86" s="136"/>
      <c r="E86" s="136"/>
      <c r="F86" s="136"/>
      <c r="G86" s="136"/>
      <c r="H86" s="136"/>
      <c r="I86" s="53"/>
      <c r="J86" s="53"/>
      <c r="K86" s="53"/>
      <c r="L86" s="54"/>
    </row>
    <row r="87" spans="1:12" ht="15.6" x14ac:dyDescent="0.3">
      <c r="B87" s="56" t="s">
        <v>102</v>
      </c>
      <c r="C87" s="57"/>
      <c r="D87" s="57"/>
      <c r="E87" s="57"/>
      <c r="F87" s="58"/>
      <c r="G87" s="58"/>
      <c r="H87" s="58"/>
      <c r="I87" s="15"/>
      <c r="J87" s="15"/>
      <c r="K87" s="15"/>
      <c r="L87" s="31"/>
    </row>
    <row r="88" spans="1:12" ht="15.6" x14ac:dyDescent="0.3">
      <c r="B88" s="57"/>
      <c r="C88" s="57"/>
      <c r="D88" s="57"/>
      <c r="E88" s="57"/>
      <c r="F88" s="58"/>
      <c r="G88" s="58"/>
      <c r="H88" s="58"/>
      <c r="I88" s="15"/>
      <c r="J88" s="15"/>
      <c r="K88" s="15"/>
      <c r="L88" s="31"/>
    </row>
    <row r="89" spans="1:12" x14ac:dyDescent="0.3">
      <c r="F89" s="59" t="s">
        <v>47</v>
      </c>
    </row>
    <row r="90" spans="1:12" x14ac:dyDescent="0.3">
      <c r="F90" s="59"/>
    </row>
    <row r="91" spans="1:12" x14ac:dyDescent="0.3">
      <c r="F91" s="59"/>
    </row>
    <row r="92" spans="1:12" x14ac:dyDescent="0.3">
      <c r="F92" s="59"/>
    </row>
    <row r="93" spans="1:12" x14ac:dyDescent="0.3">
      <c r="F93" s="59"/>
    </row>
    <row r="94" spans="1:12" x14ac:dyDescent="0.3">
      <c r="F94" s="59" t="s">
        <v>48</v>
      </c>
    </row>
    <row r="97" spans="2:3" ht="30" customHeight="1" x14ac:dyDescent="0.3">
      <c r="B97" s="2" t="s">
        <v>49</v>
      </c>
    </row>
    <row r="103" spans="2:3" ht="15.6" x14ac:dyDescent="0.3">
      <c r="C103" s="60"/>
    </row>
  </sheetData>
  <sheetProtection algorithmName="SHA-512" hashValue="l8OPC7t/aesbiPepy67L1cnzw/pypeo/gtF8dJwPAn2PkPJL+YVcJE1KmHDjSjwq1Pml1ZqWfAB3p8A4eWW5TQ==" saltValue="e/8cpUs+tZLaVhVCHJwuDQ==" spinCount="100000" sheet="1" objects="1" scenarios="1" selectLockedCells="1"/>
  <mergeCells count="36">
    <mergeCell ref="B80:E80"/>
    <mergeCell ref="B81:E81"/>
    <mergeCell ref="B82:E82"/>
    <mergeCell ref="B83:E83"/>
    <mergeCell ref="B84:H84"/>
    <mergeCell ref="B30:H30"/>
    <mergeCell ref="C50:E50"/>
    <mergeCell ref="C51:H51"/>
    <mergeCell ref="B79:E79"/>
    <mergeCell ref="B58:E58"/>
    <mergeCell ref="B59:H59"/>
    <mergeCell ref="B63:E63"/>
    <mergeCell ref="B64:H64"/>
    <mergeCell ref="C65:H65"/>
    <mergeCell ref="B68:E68"/>
    <mergeCell ref="C69:H69"/>
    <mergeCell ref="B72:E72"/>
    <mergeCell ref="B73:E73"/>
    <mergeCell ref="B77:E77"/>
    <mergeCell ref="B78:E78"/>
    <mergeCell ref="B9:H9"/>
    <mergeCell ref="B86:H86"/>
    <mergeCell ref="D2:H2"/>
    <mergeCell ref="D3:H3"/>
    <mergeCell ref="D4:H4"/>
    <mergeCell ref="B6:C6"/>
    <mergeCell ref="B7:H7"/>
    <mergeCell ref="C57:E57"/>
    <mergeCell ref="C10:H10"/>
    <mergeCell ref="B15:E15"/>
    <mergeCell ref="C16:H16"/>
    <mergeCell ref="C21:E21"/>
    <mergeCell ref="C22:H22"/>
    <mergeCell ref="C27:E27"/>
    <mergeCell ref="B28:E28"/>
    <mergeCell ref="B29:E29"/>
  </mergeCells>
  <pageMargins left="0.7" right="0.7" top="0.75" bottom="0.75" header="0.3" footer="0.3"/>
  <pageSetup paperSize="9" scale="36" orientation="portrait" horizontalDpi="300" verticalDpi="300" r:id="rId1"/>
  <headerFooter>
    <oddFooter>&amp;LL6_PP_O30_v4.0.2_202043</oddFooter>
  </headerFooter>
  <colBreaks count="1" manualBreakCount="1">
    <brk id="8" max="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A11" zoomScaleNormal="100" workbookViewId="0">
      <selection activeCell="C20" sqref="C20"/>
    </sheetView>
  </sheetViews>
  <sheetFormatPr defaultRowHeight="14.4" x14ac:dyDescent="0.3"/>
  <cols>
    <col min="1" max="1" width="6.109375" customWidth="1"/>
    <col min="2" max="2" width="75.109375" customWidth="1"/>
    <col min="3" max="5" width="15.6640625" customWidth="1"/>
    <col min="7" max="7" width="14.88671875" customWidth="1"/>
    <col min="10" max="10" width="10.109375" bestFit="1" customWidth="1"/>
  </cols>
  <sheetData>
    <row r="1" spans="1:10" x14ac:dyDescent="0.3">
      <c r="A1" s="134"/>
      <c r="B1" s="134"/>
      <c r="C1" s="134"/>
      <c r="D1" s="134"/>
      <c r="E1" s="134"/>
      <c r="F1" s="134"/>
    </row>
    <row r="2" spans="1:10" s="5" customFormat="1" ht="23.25" customHeight="1" x14ac:dyDescent="0.3">
      <c r="B2" s="3" t="s">
        <v>0</v>
      </c>
      <c r="C2" s="158"/>
      <c r="D2" s="159"/>
      <c r="E2" s="159"/>
      <c r="F2" s="159"/>
      <c r="G2" s="160"/>
      <c r="H2" s="4"/>
      <c r="I2" s="4"/>
      <c r="J2" s="4"/>
    </row>
    <row r="3" spans="1:10" s="5" customFormat="1" ht="23.25" customHeight="1" x14ac:dyDescent="0.3">
      <c r="B3" s="3" t="s">
        <v>1</v>
      </c>
      <c r="C3" s="158"/>
      <c r="D3" s="159"/>
      <c r="E3" s="159"/>
      <c r="F3" s="159"/>
      <c r="G3" s="160"/>
      <c r="H3" s="4"/>
      <c r="I3" s="4"/>
      <c r="J3" s="4"/>
    </row>
    <row r="4" spans="1:10" s="5" customFormat="1" ht="24.75" customHeight="1" x14ac:dyDescent="0.3">
      <c r="B4" s="3" t="s">
        <v>2</v>
      </c>
      <c r="C4" s="158"/>
      <c r="D4" s="159"/>
      <c r="E4" s="159"/>
      <c r="F4" s="159"/>
      <c r="G4" s="160"/>
      <c r="H4" s="4"/>
      <c r="I4" s="4"/>
      <c r="J4" s="4"/>
    </row>
    <row r="6" spans="1:10" x14ac:dyDescent="0.3">
      <c r="G6" t="s">
        <v>50</v>
      </c>
    </row>
    <row r="8" spans="1:10" ht="18.600000000000001" thickBot="1" x14ac:dyDescent="0.35">
      <c r="A8" s="161" t="s">
        <v>4</v>
      </c>
      <c r="B8" s="161"/>
      <c r="C8" s="161"/>
      <c r="D8" s="161"/>
      <c r="E8" s="161"/>
    </row>
    <row r="9" spans="1:10" ht="15" thickBot="1" x14ac:dyDescent="0.35">
      <c r="A9" s="61"/>
      <c r="B9" s="61"/>
      <c r="C9" s="62" t="s">
        <v>51</v>
      </c>
      <c r="D9" s="63" t="s">
        <v>52</v>
      </c>
      <c r="E9" s="64" t="s">
        <v>53</v>
      </c>
    </row>
    <row r="10" spans="1:10" ht="97.2" thickBot="1" x14ac:dyDescent="0.35">
      <c r="A10" s="65">
        <v>1</v>
      </c>
      <c r="B10" s="96" t="s">
        <v>79</v>
      </c>
      <c r="C10" s="133"/>
      <c r="D10" s="66"/>
      <c r="E10" s="67"/>
    </row>
    <row r="11" spans="1:10" ht="82.8" x14ac:dyDescent="0.3">
      <c r="A11" s="68">
        <v>2</v>
      </c>
      <c r="B11" s="97" t="s">
        <v>84</v>
      </c>
      <c r="C11" s="131"/>
      <c r="D11" s="69"/>
      <c r="E11" s="70"/>
    </row>
    <row r="12" spans="1:10" ht="27.6" x14ac:dyDescent="0.3">
      <c r="A12" s="68">
        <v>3</v>
      </c>
      <c r="B12" s="98" t="s">
        <v>85</v>
      </c>
      <c r="C12" s="71">
        <f>+D12*E12</f>
        <v>0</v>
      </c>
      <c r="D12" s="130"/>
      <c r="E12" s="72">
        <v>5000</v>
      </c>
    </row>
    <row r="13" spans="1:10" ht="41.4" x14ac:dyDescent="0.3">
      <c r="A13" s="68">
        <v>4</v>
      </c>
      <c r="B13" s="98" t="s">
        <v>89</v>
      </c>
      <c r="C13" s="73">
        <f>+C10*0.1</f>
        <v>0</v>
      </c>
      <c r="D13" s="74"/>
      <c r="E13" s="72"/>
      <c r="G13" s="75"/>
    </row>
    <row r="14" spans="1:10" ht="27.6" x14ac:dyDescent="0.3">
      <c r="A14" s="68">
        <v>5</v>
      </c>
      <c r="B14" s="98" t="s">
        <v>86</v>
      </c>
      <c r="C14" s="73">
        <f>MIN(C11:C13)</f>
        <v>0</v>
      </c>
      <c r="D14" s="74"/>
      <c r="E14" s="72"/>
      <c r="G14" s="75"/>
    </row>
    <row r="15" spans="1:10" ht="55.2" x14ac:dyDescent="0.3">
      <c r="A15" s="68">
        <v>6</v>
      </c>
      <c r="B15" s="98" t="s">
        <v>78</v>
      </c>
      <c r="C15" s="132"/>
      <c r="D15" s="74"/>
      <c r="E15" s="72"/>
      <c r="G15" s="75"/>
      <c r="I15" s="75"/>
    </row>
    <row r="16" spans="1:10" x14ac:dyDescent="0.3">
      <c r="A16" s="68">
        <v>7</v>
      </c>
      <c r="B16" s="98" t="s">
        <v>54</v>
      </c>
      <c r="C16" s="71">
        <f>+E16*D16</f>
        <v>0</v>
      </c>
      <c r="D16" s="130"/>
      <c r="E16" s="72">
        <v>3000</v>
      </c>
      <c r="G16" s="75"/>
      <c r="I16" s="75"/>
    </row>
    <row r="17" spans="1:10" ht="27.6" x14ac:dyDescent="0.3">
      <c r="A17" s="68">
        <v>8</v>
      </c>
      <c r="B17" s="98" t="s">
        <v>55</v>
      </c>
      <c r="C17" s="73">
        <f>C10*0.02</f>
        <v>0</v>
      </c>
      <c r="D17" s="74"/>
      <c r="E17" s="72"/>
      <c r="G17" s="75"/>
      <c r="I17" s="75"/>
    </row>
    <row r="18" spans="1:10" ht="27.6" x14ac:dyDescent="0.3">
      <c r="A18" s="68">
        <v>9</v>
      </c>
      <c r="B18" s="98" t="s">
        <v>56</v>
      </c>
      <c r="C18" s="73">
        <f>MIN(C15:C17)</f>
        <v>0</v>
      </c>
      <c r="D18" s="74"/>
      <c r="E18" s="72"/>
      <c r="G18" s="75"/>
    </row>
    <row r="19" spans="1:10" ht="15" thickBot="1" x14ac:dyDescent="0.35">
      <c r="A19" s="76">
        <v>10</v>
      </c>
      <c r="B19" s="99" t="s">
        <v>57</v>
      </c>
      <c r="C19" s="73">
        <f>IF((C18+C14)&gt;C12,C12,(C18+C14))</f>
        <v>0</v>
      </c>
      <c r="D19" s="77"/>
      <c r="E19" s="78"/>
      <c r="G19" s="75"/>
    </row>
    <row r="20" spans="1:10" ht="69" x14ac:dyDescent="0.3">
      <c r="A20" s="79">
        <v>11</v>
      </c>
      <c r="B20" s="97" t="s">
        <v>87</v>
      </c>
      <c r="C20" s="131">
        <v>0</v>
      </c>
      <c r="D20" s="80"/>
      <c r="E20" s="81"/>
      <c r="G20" s="75"/>
    </row>
    <row r="21" spans="1:10" ht="55.2" x14ac:dyDescent="0.3">
      <c r="A21" s="68">
        <v>12</v>
      </c>
      <c r="B21" s="98" t="s">
        <v>73</v>
      </c>
      <c r="C21" s="73">
        <f>+D21*E21</f>
        <v>0</v>
      </c>
      <c r="D21" s="130"/>
      <c r="E21" s="82">
        <v>3000</v>
      </c>
      <c r="G21" s="75"/>
    </row>
    <row r="22" spans="1:10" ht="27.6" x14ac:dyDescent="0.3">
      <c r="A22" s="68">
        <v>13</v>
      </c>
      <c r="B22" s="98" t="s">
        <v>88</v>
      </c>
      <c r="C22" s="73">
        <f>IF(C21&gt;C20,C20,C21)</f>
        <v>0</v>
      </c>
      <c r="D22" s="83"/>
      <c r="E22" s="82"/>
      <c r="G22" s="75"/>
    </row>
    <row r="23" spans="1:10" ht="69" x14ac:dyDescent="0.3">
      <c r="A23" s="68">
        <v>14</v>
      </c>
      <c r="B23" s="100" t="s">
        <v>81</v>
      </c>
      <c r="C23" s="129">
        <v>0</v>
      </c>
      <c r="D23" s="83"/>
      <c r="E23" s="82"/>
      <c r="G23" s="75"/>
    </row>
    <row r="24" spans="1:10" ht="55.2" x14ac:dyDescent="0.3">
      <c r="A24" s="68">
        <v>15</v>
      </c>
      <c r="B24" s="101" t="s">
        <v>77</v>
      </c>
      <c r="C24" s="84">
        <f>+D24*E24</f>
        <v>0</v>
      </c>
      <c r="D24" s="128"/>
      <c r="E24" s="85">
        <v>2000</v>
      </c>
    </row>
    <row r="25" spans="1:10" ht="27.6" x14ac:dyDescent="0.3">
      <c r="A25" s="68">
        <v>16</v>
      </c>
      <c r="B25" s="102" t="s">
        <v>58</v>
      </c>
      <c r="C25" s="73">
        <f>IF(C24&gt;C23,C23,C24)</f>
        <v>0</v>
      </c>
      <c r="D25" s="109"/>
      <c r="E25" s="82"/>
    </row>
    <row r="26" spans="1:10" ht="28.2" thickBot="1" x14ac:dyDescent="0.35">
      <c r="A26" s="86">
        <v>17</v>
      </c>
      <c r="B26" s="101" t="s">
        <v>59</v>
      </c>
      <c r="C26" s="95">
        <f>IF(C25+C22&gt;C21,C21,C25+C22)</f>
        <v>0</v>
      </c>
      <c r="D26" s="110"/>
      <c r="E26" s="85"/>
      <c r="G26" s="75"/>
    </row>
    <row r="27" spans="1:10" x14ac:dyDescent="0.3">
      <c r="A27" s="87">
        <v>18</v>
      </c>
      <c r="B27" s="97" t="s">
        <v>60</v>
      </c>
      <c r="C27" s="162">
        <f>+'1_L6_PP_O30_List1'!H80</f>
        <v>0</v>
      </c>
      <c r="D27" s="163"/>
      <c r="E27" s="164"/>
    </row>
    <row r="28" spans="1:10" ht="55.2" x14ac:dyDescent="0.3">
      <c r="A28" s="79">
        <v>19</v>
      </c>
      <c r="B28" s="103" t="s">
        <v>104</v>
      </c>
      <c r="C28" s="165"/>
      <c r="D28" s="166"/>
      <c r="E28" s="167"/>
    </row>
    <row r="29" spans="1:10" ht="27.6" x14ac:dyDescent="0.3">
      <c r="A29" s="68">
        <v>20</v>
      </c>
      <c r="B29" s="98" t="s">
        <v>80</v>
      </c>
      <c r="C29" s="168">
        <f>+C28*0.1</f>
        <v>0</v>
      </c>
      <c r="D29" s="169"/>
      <c r="E29" s="170"/>
    </row>
    <row r="30" spans="1:10" ht="15" thickBot="1" x14ac:dyDescent="0.35">
      <c r="A30" s="76">
        <v>21</v>
      </c>
      <c r="B30" s="104" t="s">
        <v>61</v>
      </c>
      <c r="C30" s="171">
        <f>IF(C27&lt;C29,C27,C29)</f>
        <v>0</v>
      </c>
      <c r="D30" s="172"/>
      <c r="E30" s="173"/>
    </row>
    <row r="31" spans="1:10" ht="82.8" x14ac:dyDescent="0.3">
      <c r="A31" s="87">
        <v>22</v>
      </c>
      <c r="B31" s="97" t="s">
        <v>105</v>
      </c>
      <c r="C31" s="174"/>
      <c r="D31" s="175"/>
      <c r="E31" s="176"/>
      <c r="J31" s="75"/>
    </row>
    <row r="32" spans="1:10" ht="55.2" x14ac:dyDescent="0.3">
      <c r="A32" s="68">
        <v>23</v>
      </c>
      <c r="B32" s="103" t="s">
        <v>106</v>
      </c>
      <c r="C32" s="177"/>
      <c r="D32" s="178"/>
      <c r="E32" s="179"/>
      <c r="J32" s="75"/>
    </row>
    <row r="33" spans="1:10" ht="82.8" x14ac:dyDescent="0.3">
      <c r="A33" s="111">
        <v>24</v>
      </c>
      <c r="B33" s="103" t="s">
        <v>107</v>
      </c>
      <c r="C33" s="180"/>
      <c r="D33" s="181"/>
      <c r="E33" s="182"/>
      <c r="G33" s="75"/>
      <c r="J33" s="75"/>
    </row>
    <row r="34" spans="1:10" ht="41.4" x14ac:dyDescent="0.3">
      <c r="A34" s="153">
        <v>25</v>
      </c>
      <c r="B34" s="98" t="s">
        <v>108</v>
      </c>
      <c r="C34" s="155">
        <f>+C28*0.1</f>
        <v>0</v>
      </c>
      <c r="D34" s="156"/>
      <c r="E34" s="157"/>
      <c r="G34" s="75"/>
    </row>
    <row r="35" spans="1:10" ht="41.4" x14ac:dyDescent="0.3">
      <c r="A35" s="154"/>
      <c r="B35" s="98" t="s">
        <v>109</v>
      </c>
      <c r="C35" s="155">
        <f>+C32*0.1</f>
        <v>0</v>
      </c>
      <c r="D35" s="156"/>
      <c r="E35" s="157"/>
    </row>
    <row r="36" spans="1:10" ht="28.2" thickBot="1" x14ac:dyDescent="0.35">
      <c r="A36" s="90">
        <v>26</v>
      </c>
      <c r="B36" s="91" t="s">
        <v>62</v>
      </c>
      <c r="C36" s="191">
        <f>IF(C31+C33&gt;C34+C35,C34+C35,C31+C33)</f>
        <v>0</v>
      </c>
      <c r="D36" s="192"/>
      <c r="E36" s="193"/>
      <c r="G36" s="75"/>
    </row>
    <row r="37" spans="1:10" x14ac:dyDescent="0.3">
      <c r="A37" s="87">
        <v>27</v>
      </c>
      <c r="B37" s="88" t="s">
        <v>63</v>
      </c>
      <c r="C37" s="194">
        <f>IF(C19=0,C26,C19)</f>
        <v>0</v>
      </c>
      <c r="D37" s="195"/>
      <c r="E37" s="196"/>
      <c r="G37" s="75"/>
    </row>
    <row r="38" spans="1:10" x14ac:dyDescent="0.3">
      <c r="A38" s="68">
        <v>28</v>
      </c>
      <c r="B38" s="89" t="s">
        <v>64</v>
      </c>
      <c r="C38" s="197">
        <f>C37+C10+C30+C36</f>
        <v>0</v>
      </c>
      <c r="D38" s="198"/>
      <c r="E38" s="199"/>
      <c r="G38" s="75"/>
    </row>
    <row r="39" spans="1:10" x14ac:dyDescent="0.3">
      <c r="A39" s="68">
        <v>29</v>
      </c>
      <c r="B39" s="89" t="s">
        <v>65</v>
      </c>
      <c r="C39" s="200"/>
      <c r="D39" s="201"/>
      <c r="E39" s="202"/>
      <c r="G39" s="75"/>
    </row>
    <row r="40" spans="1:10" x14ac:dyDescent="0.3">
      <c r="A40" s="79">
        <v>30</v>
      </c>
      <c r="B40" s="89" t="s">
        <v>66</v>
      </c>
      <c r="C40" s="203">
        <f>IF(C19+C26&gt;C19,(C11+C15+C20+C23-C37),(C11+C15-C19)+(C20+C23-C26))</f>
        <v>0</v>
      </c>
      <c r="D40" s="204" t="e">
        <f>IF(#REF!+#REF!&gt;#REF!,(#REF!+#REF!-#REF!)+(#REF!+#REF!-#REF!)+(#REF!+#REF!+#REF!+#REF!-#REF!),(#REF!+#REF!-#REF!)+(#REF!+#REF!-#REF!))</f>
        <v>#REF!</v>
      </c>
      <c r="E40" s="205">
        <f>IF(A19+A26&gt;A19,(A11+A15-A19)+(A20+A23-A26)+(A11+A15+A20+A23-A37),(A11+A15-A19)+(A20+A23-A26))</f>
        <v>12</v>
      </c>
      <c r="F40" s="75"/>
      <c r="G40" s="75"/>
    </row>
    <row r="41" spans="1:10" x14ac:dyDescent="0.3">
      <c r="A41" s="68">
        <v>31</v>
      </c>
      <c r="B41" s="89" t="s">
        <v>67</v>
      </c>
      <c r="C41" s="183">
        <f>C27-C30</f>
        <v>0</v>
      </c>
      <c r="D41" s="184"/>
      <c r="E41" s="185"/>
    </row>
    <row r="42" spans="1:10" ht="41.4" x14ac:dyDescent="0.3">
      <c r="A42" s="86">
        <v>32</v>
      </c>
      <c r="B42" s="89" t="s">
        <v>68</v>
      </c>
      <c r="C42" s="183">
        <f>C31+C33-C36</f>
        <v>0</v>
      </c>
      <c r="D42" s="184"/>
      <c r="E42" s="185"/>
    </row>
    <row r="43" spans="1:10" ht="15" thickBot="1" x14ac:dyDescent="0.35">
      <c r="A43" s="76">
        <v>33</v>
      </c>
      <c r="B43" s="92" t="s">
        <v>69</v>
      </c>
      <c r="C43" s="186">
        <f>+C38+C39+C40+C41+C42</f>
        <v>0</v>
      </c>
      <c r="D43" s="187"/>
      <c r="E43" s="188"/>
    </row>
    <row r="45" spans="1:10" x14ac:dyDescent="0.3">
      <c r="E45" s="75"/>
      <c r="G45" s="75"/>
    </row>
    <row r="46" spans="1:10" x14ac:dyDescent="0.3">
      <c r="A46" s="93" t="s">
        <v>70</v>
      </c>
      <c r="B46" s="94"/>
    </row>
    <row r="47" spans="1:10" x14ac:dyDescent="0.3">
      <c r="A47" s="93" t="s">
        <v>71</v>
      </c>
      <c r="B47" s="94"/>
    </row>
    <row r="48" spans="1:10" x14ac:dyDescent="0.3">
      <c r="A48" s="189" t="s">
        <v>72</v>
      </c>
      <c r="B48" s="189"/>
    </row>
    <row r="50" spans="1:7" ht="15" customHeight="1" x14ac:dyDescent="0.3">
      <c r="A50" s="190" t="s">
        <v>103</v>
      </c>
      <c r="B50" s="190"/>
      <c r="C50" s="190"/>
      <c r="D50" s="190"/>
      <c r="E50" s="190"/>
      <c r="F50" s="190"/>
      <c r="G50" s="190"/>
    </row>
    <row r="51" spans="1:7" x14ac:dyDescent="0.3">
      <c r="A51" s="190"/>
      <c r="B51" s="190"/>
      <c r="C51" s="190"/>
      <c r="D51" s="190"/>
      <c r="E51" s="190"/>
      <c r="F51" s="190"/>
      <c r="G51" s="190"/>
    </row>
    <row r="52" spans="1:7" x14ac:dyDescent="0.3">
      <c r="A52" s="190"/>
      <c r="B52" s="190"/>
      <c r="C52" s="190"/>
      <c r="D52" s="190"/>
      <c r="E52" s="190"/>
      <c r="F52" s="190"/>
      <c r="G52" s="190"/>
    </row>
    <row r="53" spans="1:7" x14ac:dyDescent="0.3">
      <c r="A53" s="190"/>
      <c r="B53" s="190"/>
      <c r="C53" s="190"/>
      <c r="D53" s="190"/>
      <c r="E53" s="190"/>
      <c r="F53" s="190"/>
      <c r="G53" s="190"/>
    </row>
    <row r="54" spans="1:7" ht="27" customHeight="1" x14ac:dyDescent="0.3">
      <c r="A54" s="190"/>
      <c r="B54" s="190"/>
      <c r="C54" s="190"/>
      <c r="D54" s="190"/>
      <c r="E54" s="190"/>
      <c r="F54" s="190"/>
      <c r="G54" s="190"/>
    </row>
    <row r="55" spans="1:7" x14ac:dyDescent="0.3">
      <c r="A55" s="190"/>
      <c r="B55" s="190"/>
      <c r="C55" s="190"/>
      <c r="D55" s="190"/>
      <c r="E55" s="190"/>
      <c r="F55" s="190"/>
      <c r="G55" s="190"/>
    </row>
    <row r="56" spans="1:7" x14ac:dyDescent="0.3">
      <c r="A56" s="190"/>
      <c r="B56" s="190"/>
      <c r="C56" s="190"/>
      <c r="D56" s="190"/>
      <c r="E56" s="190"/>
      <c r="F56" s="190"/>
      <c r="G56" s="190"/>
    </row>
    <row r="59" spans="1:7" x14ac:dyDescent="0.3">
      <c r="E59" s="59" t="s">
        <v>47</v>
      </c>
    </row>
    <row r="60" spans="1:7" x14ac:dyDescent="0.3">
      <c r="E60" s="59"/>
    </row>
    <row r="61" spans="1:7" x14ac:dyDescent="0.3">
      <c r="E61" s="59"/>
    </row>
    <row r="62" spans="1:7" x14ac:dyDescent="0.3">
      <c r="E62" s="59"/>
    </row>
    <row r="63" spans="1:7" x14ac:dyDescent="0.3">
      <c r="E63" s="59"/>
    </row>
    <row r="64" spans="1:7" x14ac:dyDescent="0.3">
      <c r="E64" s="59" t="s">
        <v>48</v>
      </c>
    </row>
    <row r="65" spans="3:3" x14ac:dyDescent="0.3">
      <c r="C65" s="9"/>
    </row>
  </sheetData>
  <sheetProtection algorithmName="SHA-512" hashValue="cXBTZl8eaNc710aEKOuNzLlawHADC0MPJNR2M2LDZNiHnxG0+wyS6EulsL0teopL5MHlUacZbRMqDzDtEG9EUA==" saltValue="kbXZj0CBCGmT+FM5kM55fg==" spinCount="100000" sheet="1" objects="1" scenarios="1" selectLockedCells="1"/>
  <mergeCells count="24">
    <mergeCell ref="C42:E42"/>
    <mergeCell ref="C43:E43"/>
    <mergeCell ref="A48:B48"/>
    <mergeCell ref="A50:G56"/>
    <mergeCell ref="C36:E36"/>
    <mergeCell ref="C37:E37"/>
    <mergeCell ref="C38:E38"/>
    <mergeCell ref="C39:E39"/>
    <mergeCell ref="C40:E40"/>
    <mergeCell ref="C41:E41"/>
    <mergeCell ref="A34:A35"/>
    <mergeCell ref="C34:E34"/>
    <mergeCell ref="C35:E35"/>
    <mergeCell ref="C2:G2"/>
    <mergeCell ref="C3:G3"/>
    <mergeCell ref="C4:G4"/>
    <mergeCell ref="A8:E8"/>
    <mergeCell ref="C27:E27"/>
    <mergeCell ref="C28:E28"/>
    <mergeCell ref="C29:E29"/>
    <mergeCell ref="C30:E30"/>
    <mergeCell ref="C31:E31"/>
    <mergeCell ref="C32:E32"/>
    <mergeCell ref="C33:E33"/>
  </mergeCells>
  <hyperlinks>
    <hyperlink ref="A48" r:id="rId1"/>
  </hyperlinks>
  <pageMargins left="0.7" right="0.7" top="0.75" bottom="0.75" header="0.3" footer="0.3"/>
  <pageSetup paperSize="9" scale="44" orientation="portrait" horizontalDpi="300" verticalDpi="300" r:id="rId2"/>
  <headerFooter>
    <oddFooter>&amp;LL6_PP_O30_v4.0.2_202043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brazac (Excel)" ma:contentTypeID="0x010100EA32AD1FF646D245AA7445C5A2052E1200266E81F31DEA3445AD2B1162514BCCD3" ma:contentTypeVersion="139" ma:contentTypeDescription="" ma:contentTypeScope="" ma:versionID="13005b17b755d467fb2f793a50a696c0">
  <xsd:schema xmlns:xsd="http://www.w3.org/2001/XMLSchema" xmlns:xs="http://www.w3.org/2001/XMLSchema" xmlns:p="http://schemas.microsoft.com/office/2006/metadata/properties" xmlns:ns1="http://schemas.microsoft.com/sharepoint/v3" xmlns:ns2="45adb973-3738-4051-9417-704071a43e5d" targetNamespace="http://schemas.microsoft.com/office/2006/metadata/properties" ma:root="true" ma:fieldsID="404fecbfab67cc34a27cd40b0ba21398" ns1:_="" ns2:_="">
    <xsd:import namespace="http://schemas.microsoft.com/sharepoint/v3"/>
    <xsd:import namespace="45adb973-3738-4051-9417-704071a43e5d"/>
    <xsd:element name="properties">
      <xsd:complexType>
        <xsd:sequence>
          <xsd:element name="documentManagement">
            <xsd:complexType>
              <xsd:all>
                <xsd:element ref="ns2:Prilog_x0020_broj" minOccurs="0"/>
                <xsd:element ref="ns2:Šifra" minOccurs="0"/>
                <xsd:element ref="ns2:Šifra_verzija_datum" minOccurs="0"/>
                <xsd:element ref="ns2:Broj_x0020_verzije_x0020_dokumenta" minOccurs="0"/>
                <xsd:element ref="ns2:Dokument_x0020_primjenjiv_x0020_od" minOccurs="0"/>
                <xsd:element ref="ns2:Dokument_x0020_primjenjiv_x0020_do" minOccurs="0"/>
                <xsd:element ref="ns2:Dokument_x0020_odobrio" minOccurs="0"/>
                <xsd:element ref="ns2:Datum_x0020_pripreme" minOccurs="0"/>
                <xsd:element ref="ns2:Pripremio" minOccurs="0"/>
                <xsd:element ref="ns2:Kratica_x0020_OJ_x0020__x0028_Pripremio_x0029__x0020_-_x0020_2017" minOccurs="0"/>
                <xsd:element ref="ns2:Kratica_x0020_OJ_x0020__x0028_Pripremio_x0029_" minOccurs="0"/>
                <xsd:element ref="ns2:Kratica_x0020_OJ_x0020__x0028_Pripremio_x0029__x0020_-_x0020_nova" minOccurs="0"/>
                <xsd:element ref="ns2:Kratica_x0020_OJ_x0020_-_x0020_nova" minOccurs="0"/>
                <xsd:element ref="ns1:_dlc_Exempt" minOccurs="0"/>
                <xsd:element ref="ns2:_dlc_DocIdUrl" minOccurs="0"/>
                <xsd:element ref="ns2:_dlc_DocId" minOccurs="0"/>
                <xsd:element ref="ns2:_dlc_DocIdPersistId" minOccurs="0"/>
                <xsd:element ref="ns2:Šifra_x0020_procedure1" minOccurs="0"/>
                <xsd:element ref="ns2:Footer_x0028_format_x0029_" minOccurs="0"/>
                <xsd:element ref="ns2:Broj_x0020_Naputka" minOccurs="0"/>
                <xsd:element ref="ns2:Vrijedi_x0020_od" minOccurs="0"/>
                <xsd:element ref="ns2:Naziv_x0020_prikaza_x0020_procesa_x002f_landscape-a" minOccurs="0"/>
                <xsd:element ref="ns2:Sektor_x002f_odjel_x002f_odgovorna_x0020_osoba_x0020__x0028_Report_x0029_" minOccurs="0"/>
                <xsd:element ref="ns2:Poveznice_x0020_na_x0020_druge_x0020_procedure" minOccurs="0"/>
                <xsd:element ref="ns2:Osobe_x0020_koje_x0020_ažuriraju_x0020_PAP" minOccurs="0"/>
                <xsd:element ref="ns2:Poveznice_x0020_na_x0020_druge_x0020_procedure_x0020_-_x0020_novo" minOccurs="0"/>
                <xsd:element ref="ns2:Šifra_x0020_prikaza_x0020_procesa1" minOccurs="0"/>
                <xsd:element ref="ns2:Kratica_x0020_OJ1" minOccurs="0"/>
                <xsd:element ref="ns2:Naziv_x0020_na_x0020_engleskom_x0020_jeziku" minOccurs="0"/>
                <xsd:element ref="ns2:Datum_x0020_verzije" minOccurs="0"/>
                <xsd:element ref="ns2:Status_x0020_verzije1" minOccurs="0"/>
                <xsd:element ref="ns2:Odobrio" minOccurs="0"/>
                <xsd:element ref="ns2:Vlasnik_x0020_prikaza_x0020_procesa" minOccurs="0"/>
                <xsd:element ref="ns2:Vlasnik_x0020_procedure" minOccurs="0"/>
                <xsd:element ref="ns2:Broj_x0020_verzije" minOccurs="0"/>
                <xsd:element ref="ns2:Kratica_x0020_sektora_x002f_službe_x0020_-_x0020_2017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7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db973-3738-4051-9417-704071a43e5d" elementFormDefault="qualified">
    <xsd:import namespace="http://schemas.microsoft.com/office/2006/documentManagement/types"/>
    <xsd:import namespace="http://schemas.microsoft.com/office/infopath/2007/PartnerControls"/>
    <xsd:element name="Prilog_x0020_broj" ma:index="1" nillable="true" ma:displayName="Vrsta dokumenta" ma:default="Osnovni dokument" ma:format="RadioButtons" ma:internalName="Prilog_x0020_broj">
      <xsd:simpleType>
        <xsd:restriction base="dms:Choice">
          <xsd:enumeration value="Osnovni dokument"/>
          <xsd:enumeration value="Prilog I"/>
          <xsd:enumeration value="Prilog II"/>
          <xsd:enumeration value="Prilog III"/>
        </xsd:restriction>
      </xsd:simpleType>
    </xsd:element>
    <xsd:element name="Šifra" ma:index="3" nillable="true" ma:displayName="Šifra dokumenta" ma:description="Popuniti ručno samo za dokumente koji pripadaju razini I.&#10;Šifra se generira automatski za dokumente razine II." ma:internalName="_x0160_ifra">
      <xsd:simpleType>
        <xsd:restriction base="dms:Text">
          <xsd:maxLength value="255"/>
        </xsd:restriction>
      </xsd:simpleType>
    </xsd:element>
    <xsd:element name="Šifra_verzija_datum" ma:index="4" nillable="true" ma:displayName="Šifra_verzija_datum" ma:description="Polje se generira automatski i prikazuje unutar podnožja dokumenta." ma:internalName="_x0160_ifra_verzija_datum">
      <xsd:simpleType>
        <xsd:restriction base="dms:Text">
          <xsd:maxLength value="255"/>
        </xsd:restriction>
      </xsd:simpleType>
    </xsd:element>
    <xsd:element name="Broj_x0020_verzije_x0020_dokumenta" ma:index="5" nillable="true" ma:displayName="Broj verzije dokumenta" ma:internalName="Broj_x0020_verzije_x0020_dokumenta">
      <xsd:simpleType>
        <xsd:restriction base="dms:Text">
          <xsd:maxLength value="255"/>
        </xsd:restriction>
      </xsd:simpleType>
    </xsd:element>
    <xsd:element name="Dokument_x0020_primjenjiv_x0020_od" ma:index="6" nillable="true" ma:displayName="Dokument primjenjiv od" ma:format="DateOnly" ma:internalName="Dokument_x0020_primjenjiv_x0020_od">
      <xsd:simpleType>
        <xsd:restriction base="dms:DateTime"/>
      </xsd:simpleType>
    </xsd:element>
    <xsd:element name="Dokument_x0020_primjenjiv_x0020_do" ma:index="7" nillable="true" ma:displayName="Dokument primjenjiv do" ma:format="DateOnly" ma:internalName="Dokument_x0020_primjenjiv_x0020_do">
      <xsd:simpleType>
        <xsd:restriction base="dms:DateTime"/>
      </xsd:simpleType>
    </xsd:element>
    <xsd:element name="Dokument_x0020_odobrio" ma:index="8" nillable="true" ma:displayName="Dokument odobrio" ma:list="UserInfo" ma:SharePointGroup="0" ma:internalName="Dokument_x0020_odobri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tum_x0020_pripreme" ma:index="11" nillable="true" ma:displayName="Datum pripreme" ma:format="DateOnly" ma:hidden="true" ma:internalName="Datum_x0020_pripreme" ma:readOnly="false">
      <xsd:simpleType>
        <xsd:restriction base="dms:DateTime"/>
      </xsd:simpleType>
    </xsd:element>
    <xsd:element name="Pripremio" ma:index="12" nillable="true" ma:displayName="Pripremio" ma:hidden="true" ma:list="UserInfo" ma:SharePointGroup="0" ma:internalName="Pripremio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ratica_x0020_OJ_x0020__x0028_Pripremio_x0029__x0020_-_x0020_2017" ma:index="13" nillable="true" ma:displayName="Kratica OJ (Pripremio) - 2017" ma:format="Dropdown" ma:hidden="true" ma:internalName="Kratica_x0020_OJ_x0020__x0028_Pripremio_x0029__x0020__x002d__x0020_2017" ma:readOnly="false">
      <xsd:simpleType>
        <xsd:restriction base="dms:Choice">
          <xsd:enumeration value="UR"/>
          <xsd:enumeration value="SSIMP"/>
          <xsd:enumeration value="SK"/>
          <xsd:enumeration value="SKRP"/>
          <xsd:enumeration value="SKPP"/>
          <xsd:enumeration value="SHP"/>
          <xsd:enumeration value="SUN"/>
          <xsd:enumeration value="SOKTP"/>
          <xsd:enumeration value="SUR"/>
          <xsd:enumeration value="SRI"/>
          <xsd:enumeration value="SRR"/>
          <xsd:enumeration value="SPP"/>
          <xsd:enumeration value="SLJP"/>
          <xsd:enumeration value="SJN"/>
          <xsd:enumeration value="SPPSS"/>
          <xsd:enumeration value="SFURKP"/>
          <xsd:enumeration value="SZITP"/>
          <xsd:enumeration value="SZPTP"/>
          <xsd:enumeration value="SIT"/>
          <xsd:enumeration value="SRIR"/>
          <xsd:enumeration value="SR"/>
          <xsd:enumeration value="SARKOD"/>
          <xsd:enumeration value="SIRM"/>
          <xsd:enumeration value="SIP"/>
          <xsd:enumeration value="SPJZ"/>
          <xsd:enumeration value="SPNPPP"/>
          <xsd:enumeration value="SPVPBP"/>
          <xsd:enumeration value="SPVPS"/>
          <xsd:enumeration value="SSRPI"/>
          <xsd:enumeration value="SSKIIR"/>
          <xsd:enumeration value="SZOT"/>
          <xsd:enumeration value="SPM"/>
          <xsd:enumeration value="SŠSŠ"/>
          <xsd:enumeration value="SNTIM"/>
          <xsd:enumeration value="SPV"/>
          <xsd:enumeration value="SRP"/>
          <xsd:enumeration value="SUV"/>
          <xsd:enumeration value="SSKT"/>
          <xsd:enumeration value="SIRR"/>
          <xsd:enumeration value="SPIR"/>
          <xsd:enumeration value="STA"/>
          <xsd:enumeration value="SEA"/>
          <xsd:enumeration value="SOII"/>
          <xsd:enumeration value="SNRL"/>
          <xsd:enumeration value="SPNR"/>
          <xsd:enumeration value="SOIN"/>
          <xsd:enumeration value="SPL"/>
          <xsd:enumeration value="SKRPIAR"/>
          <xsd:enumeration value="SKR"/>
          <xsd:enumeration value="SPPI"/>
          <xsd:enumeration value="SAR"/>
          <xsd:enumeration value="SSRNIR"/>
          <xsd:enumeration value="SFRUP"/>
          <xsd:enumeration value="SF"/>
          <xsd:enumeration value="SzR"/>
          <xsd:enumeration value="SUD"/>
          <xsd:enumeration value="SIBP"/>
          <xsd:enumeration value="SI"/>
          <xsd:enumeration value="SBP"/>
          <xsd:enumeration value="PA"/>
          <xsd:enumeration value="POBBŽ"/>
          <xsd:enumeration value="POBPŽ"/>
          <xsd:enumeration value="PODNŽ"/>
          <xsd:enumeration value="POIŽ"/>
          <xsd:enumeration value="POKŽ"/>
          <xsd:enumeration value="POKKŽ"/>
          <xsd:enumeration value="POKZŽ"/>
          <xsd:enumeration value="POLSŽ"/>
          <xsd:enumeration value="POMŽ"/>
          <xsd:enumeration value="POOBŽ"/>
          <xsd:enumeration value="POPSŽ"/>
          <xsd:enumeration value="POPGŽ"/>
          <xsd:enumeration value="POSMŽ"/>
          <xsd:enumeration value="POSDŽ"/>
          <xsd:enumeration value="POŠKŽ"/>
          <xsd:enumeration value="POVŽ"/>
          <xsd:enumeration value="POVPŽ"/>
          <xsd:enumeration value="POVSŽ"/>
          <xsd:enumeration value="POZDŽ"/>
          <xsd:enumeration value="POZGŽ"/>
          <xsd:enumeration value="POGZG"/>
        </xsd:restriction>
      </xsd:simpleType>
    </xsd:element>
    <xsd:element name="Kratica_x0020_OJ_x0020__x0028_Pripremio_x0029_" ma:index="14" nillable="true" ma:displayName="Kratica OJ (Pripremio)" ma:format="Dropdown" ma:hidden="true" ma:internalName="Kratica_x0020_OJ_x0020__x0028_Pripremio_x0029_" ma:readOnly="false">
      <xsd:simpleType>
        <xsd:restriction base="dms:Choice">
          <xsd:enumeration value="UR"/>
          <xsd:enumeration value="OOJ"/>
          <xsd:enumeration value="OMS"/>
          <xsd:enumeration value="OKURIN"/>
          <xsd:enumeration value="CISO"/>
          <xsd:enumeration value="SUR"/>
          <xsd:enumeration value="OURIPT"/>
          <xsd:enumeration value="OURRR"/>
          <xsd:enumeration value="SPK"/>
          <xsd:enumeration value="OUPP"/>
          <xsd:enumeration value="SOPP"/>
          <xsd:enumeration value="OUP"/>
          <xsd:enumeration value="OJN"/>
          <xsd:enumeration value="OPP"/>
          <xsd:enumeration value="OFRP"/>
          <xsd:enumeration value="OZP"/>
          <xsd:enumeration value="SIU"/>
          <xsd:enumeration value="OIU"/>
          <xsd:enumeration value="OTP"/>
          <xsd:enumeration value="OS"/>
          <xsd:enumeration value="SR"/>
          <xsd:enumeration value="OUPG"/>
          <xsd:enumeration value="OLPIS"/>
          <xsd:enumeration value="OPNP"/>
          <xsd:enumeration value="SIP"/>
          <xsd:enumeration value="OPJZ"/>
          <xsd:enumeration value="OPNP"/>
          <xsd:enumeration value="OPVP"/>
          <xsd:enumeration value="ODP"/>
          <xsd:enumeration value="SSP"/>
          <xsd:enumeration value="OOPRR"/>
          <xsd:enumeration value="OOI"/>
          <xsd:enumeration value="OTA"/>
          <xsd:enumeration value="OEA"/>
          <xsd:enumeration value="ONMP"/>
          <xsd:enumeration value="OPR"/>
          <xsd:enumeration value="STP"/>
          <xsd:enumeration value="OTM"/>
          <xsd:enumeration value="OIT-S"/>
          <xsd:enumeration value="OIT-B"/>
          <xsd:enumeration value="SKT"/>
          <xsd:enumeration value="OKSP"/>
          <xsd:enumeration value="OKIP"/>
          <xsd:enumeration value="OKTP"/>
          <xsd:enumeration value="SF"/>
          <xsd:enumeration value="OFP"/>
          <xsd:enumeration value="OR"/>
          <xsd:enumeration value="OI"/>
          <xsd:enumeration value="RU"/>
        </xsd:restriction>
      </xsd:simpleType>
    </xsd:element>
    <xsd:element name="Kratica_x0020_OJ_x0020__x0028_Pripremio_x0029__x0020_-_x0020_nova" ma:index="15" nillable="true" ma:displayName="Kratica OJ (Pripremio) - novo" ma:format="Dropdown" ma:hidden="true" ma:internalName="Kratica_x0020_OJ_x0020__x0028_Pripremio_x0029__x0020__x002d__x0020_nova" ma:readOnly="false">
      <xsd:simpleType>
        <xsd:restriction base="dms:Choice">
          <xsd:enumeration value="UR"/>
          <xsd:enumeration value="SRIS"/>
          <xsd:enumeration value="SRKURIN"/>
          <xsd:enumeration value="SIMS"/>
          <xsd:enumeration value="SMS"/>
          <xsd:enumeration value="SOJ"/>
          <xsd:enumeration value="SPK"/>
          <xsd:enumeration value="SPRU"/>
          <xsd:enumeration value="SUPP"/>
          <xsd:enumeration value="SUR"/>
          <xsd:enumeration value="SURIPT"/>
          <xsd:enumeration value="SURRR"/>
          <xsd:enumeration value="SOPP"/>
          <xsd:enumeration value="SLJP"/>
          <xsd:enumeration value="SJN"/>
          <xsd:enumeration value="SPP"/>
          <xsd:enumeration value="SFRP"/>
          <xsd:enumeration value="SZP"/>
          <xsd:enumeration value="SIU"/>
          <xsd:enumeration value="SUP"/>
          <xsd:enumeration value="SzTP"/>
          <xsd:enumeration value="SS"/>
          <xsd:enumeration value="SR"/>
          <xsd:enumeration value="SUPG"/>
          <xsd:enumeration value="SLPIS"/>
          <xsd:enumeration value="SPNP"/>
          <xsd:enumeration value="SKKP"/>
          <xsd:enumeration value="SRŽ"/>
          <xsd:enumeration value="SIP"/>
          <xsd:enumeration value="SPJZ"/>
          <xsd:enumeration value="SNVP"/>
          <xsd:enumeration value="SEP"/>
          <xsd:enumeration value="SVS"/>
          <xsd:enumeration value="SSP"/>
          <xsd:enumeration value="SOPRR"/>
          <xsd:enumeration value="SOI"/>
          <xsd:enumeration value="STA"/>
          <xsd:enumeration value="SEA"/>
          <xsd:enumeration value="SPR"/>
          <xsd:enumeration value="STP"/>
          <xsd:enumeration value="STM"/>
          <xsd:enumeration value="SIT-S"/>
          <xsd:enumeration value="SIT-B"/>
          <xsd:enumeration value="SK"/>
          <xsd:enumeration value="SKSP"/>
          <xsd:enumeration value="SKIP"/>
          <xsd:enumeration value="SKTP"/>
          <xsd:enumeration value="SF"/>
          <xsd:enumeration value="SFP"/>
          <xsd:enumeration value="SzR"/>
          <xsd:enumeration value="SI"/>
          <xsd:enumeration value="RUBBŽ"/>
          <xsd:enumeration value="RUBPŽ"/>
          <xsd:enumeration value="RUDNŽ"/>
          <xsd:enumeration value="RUIŽ"/>
          <xsd:enumeration value="RUKŽ"/>
          <xsd:enumeration value="RUKKŽ"/>
          <xsd:enumeration value="RUKZŽ"/>
          <xsd:enumeration value="RULSŽ"/>
          <xsd:enumeration value="RUMŽ"/>
          <xsd:enumeration value="RUOBŽ"/>
          <xsd:enumeration value="RUPSŽ"/>
          <xsd:enumeration value="RUPGŽ"/>
          <xsd:enumeration value="RUSMŽ"/>
          <xsd:enumeration value="RUSDŽ"/>
          <xsd:enumeration value="RUŠKŽ"/>
          <xsd:enumeration value="RUVŽ"/>
          <xsd:enumeration value="RUVPŽ"/>
          <xsd:enumeration value="RUVSŽ"/>
          <xsd:enumeration value="RUDŽ"/>
          <xsd:enumeration value="RUZŽ"/>
          <xsd:enumeration value="RUGZ"/>
          <xsd:enumeration value="SUPGRŽ"/>
          <xsd:enumeration value="SARKOD"/>
          <xsd:enumeration value="SKV"/>
          <xsd:enumeration value="SVRBP"/>
          <xsd:enumeration value="SRAI"/>
          <xsd:enumeration value="SAM"/>
          <xsd:enumeration value="SRR"/>
          <xsd:enumeration value="SMRR"/>
          <xsd:enumeration value="SPNM"/>
          <xsd:enumeration value="SKRR"/>
          <xsd:enumeration value="SPMR"/>
          <xsd:enumeration value="SAO"/>
          <xsd:enumeration value="SIR"/>
          <xsd:enumeration value="SMR"/>
          <xsd:enumeration value="SUPRŽ"/>
          <xsd:enumeration value="SA"/>
          <xsd:enumeration value="SPP"/>
        </xsd:restriction>
      </xsd:simpleType>
    </xsd:element>
    <xsd:element name="Kratica_x0020_OJ_x0020_-_x0020_nova" ma:index="16" nillable="true" ma:displayName="Kratica sektora/službe-NOVO (choice)" ma:format="Dropdown" ma:hidden="true" ma:internalName="Kratica_x0020_OJ_x0020__x002d__x0020_nova" ma:readOnly="false">
      <xsd:simpleType>
        <xsd:restriction base="dms:Choice">
          <xsd:enumeration value="UR"/>
          <xsd:enumeration value="SRIS"/>
          <xsd:enumeration value="SRKURIN"/>
          <xsd:enumeration value="SIMS"/>
          <xsd:enumeration value="SMS"/>
          <xsd:enumeration value="SOJ"/>
          <xsd:enumeration value="SPK"/>
          <xsd:enumeration value="SPRU"/>
          <xsd:enumeration value="SUPP"/>
          <xsd:enumeration value="SUR"/>
          <xsd:enumeration value="SURIPT"/>
          <xsd:enumeration value="SURRR"/>
          <xsd:enumeration value="SOPP"/>
          <xsd:enumeration value="SLJP"/>
          <xsd:enumeration value="SJN"/>
          <xsd:enumeration value="SPP"/>
          <xsd:enumeration value="SFRP"/>
          <xsd:enumeration value="SZP"/>
          <xsd:enumeration value="SIU"/>
          <xsd:enumeration value="SUP"/>
          <xsd:enumeration value="SzTP"/>
          <xsd:enumeration value="SS"/>
          <xsd:enumeration value="SR"/>
          <xsd:enumeration value="SUPG"/>
          <xsd:enumeration value="SLPIS"/>
          <xsd:enumeration value="SPNP"/>
          <xsd:enumeration value="SKKP"/>
          <xsd:enumeration value="SRŽ"/>
          <xsd:enumeration value="SIP"/>
          <xsd:enumeration value="SPJZ"/>
          <xsd:enumeration value="SNVP"/>
          <xsd:enumeration value="SEP"/>
          <xsd:enumeration value="SVS"/>
          <xsd:enumeration value="SSP"/>
          <xsd:enumeration value="SOPRR"/>
          <xsd:enumeration value="SOI"/>
          <xsd:enumeration value="STA"/>
          <xsd:enumeration value="SEA"/>
          <xsd:enumeration value="SPR"/>
          <xsd:enumeration value="STP"/>
          <xsd:enumeration value="STM"/>
          <xsd:enumeration value="SIT-S"/>
          <xsd:enumeration value="SIT-B"/>
          <xsd:enumeration value="SK"/>
          <xsd:enumeration value="SKSP"/>
          <xsd:enumeration value="SKIP"/>
          <xsd:enumeration value="SKTP"/>
          <xsd:enumeration value="SF"/>
          <xsd:enumeration value="SFP"/>
          <xsd:enumeration value="SzR"/>
          <xsd:enumeration value="SI"/>
          <xsd:enumeration value="RUBBŽ"/>
          <xsd:enumeration value="RUBPŽ"/>
          <xsd:enumeration value="RUDNŽ"/>
          <xsd:enumeration value="RUIŽ"/>
          <xsd:enumeration value="RUKŽ"/>
          <xsd:enumeration value="RUKKŽ"/>
          <xsd:enumeration value="RUKZŽ"/>
          <xsd:enumeration value="RULSŽ"/>
          <xsd:enumeration value="RUMŽ"/>
          <xsd:enumeration value="RUOBŽ"/>
          <xsd:enumeration value="RUPSŽ"/>
          <xsd:enumeration value="RUPGŽ"/>
          <xsd:enumeration value="RUSMŽ"/>
          <xsd:enumeration value="RUSDŽ"/>
          <xsd:enumeration value="RUŠKŽ"/>
          <xsd:enumeration value="RUVŽ"/>
          <xsd:enumeration value="RUVPŽ"/>
          <xsd:enumeration value="RUVSŽ"/>
          <xsd:enumeration value="RUDŽ"/>
          <xsd:enumeration value="RUZŽ"/>
          <xsd:enumeration value="RUGZ"/>
          <xsd:enumeration value="SUPGRŽ"/>
          <xsd:enumeration value="SARKOD"/>
          <xsd:enumeration value="SKV"/>
          <xsd:enumeration value="SVRBP"/>
          <xsd:enumeration value="SRAI"/>
          <xsd:enumeration value="SAM"/>
          <xsd:enumeration value="SRR"/>
          <xsd:enumeration value="SMRR"/>
          <xsd:enumeration value="SPNM"/>
          <xsd:enumeration value="SKRR"/>
          <xsd:enumeration value="SPMR"/>
          <xsd:enumeration value="SAO"/>
        </xsd:restriction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Šifra_x0020_procedure1" ma:index="23" nillable="true" ma:displayName="Šifra procedure" ma:hidden="true" ma:internalName="_x0160_ifra_x0020_procedure1" ma:readOnly="false">
      <xsd:simpleType>
        <xsd:restriction base="dms:Text">
          <xsd:maxLength value="255"/>
        </xsd:restriction>
      </xsd:simpleType>
    </xsd:element>
    <xsd:element name="Footer_x0028_format_x0029_" ma:index="24" nillable="true" ma:displayName="Footer(format)" ma:hidden="true" ma:internalName="Footer_x0028_format_x0029_" ma:readOnly="false">
      <xsd:simpleType>
        <xsd:restriction base="dms:Text">
          <xsd:maxLength value="255"/>
        </xsd:restriction>
      </xsd:simpleType>
    </xsd:element>
    <xsd:element name="Broj_x0020_Naputka" ma:index="25" nillable="true" ma:displayName="Broj naputka" ma:description="Polje se popunjava samo na omotu, te se automatski nasljeđuje u osnovne dokumente." ma:hidden="true" ma:internalName="Broj_x0020_Naputka" ma:readOnly="false">
      <xsd:simpleType>
        <xsd:restriction base="dms:Text">
          <xsd:maxLength value="255"/>
        </xsd:restriction>
      </xsd:simpleType>
    </xsd:element>
    <xsd:element name="Vrijedi_x0020_od" ma:index="26" nillable="true" ma:displayName="Primjenjivo od" ma:description="Polje se popunjava samo na omotu, te se automatski nasljeđuje u osnovne dokumente." ma:format="DateOnly" ma:hidden="true" ma:internalName="Vrijedi_x0020_od" ma:readOnly="false">
      <xsd:simpleType>
        <xsd:restriction base="dms:DateTime"/>
      </xsd:simpleType>
    </xsd:element>
    <xsd:element name="Naziv_x0020_prikaza_x0020_procesa_x002f_landscape-a" ma:index="29" nillable="true" ma:displayName="Šifra prikaza" ma:hidden="true" ma:list="{1cbf69e6-8c41-4564-b6ab-ffba872ea4cb}" ma:internalName="Naziv_x0020_prikaza_x0020_procesa_x002F_landscape_x002d_a" ma:readOnly="false" ma:showField="Sektor" ma:web="45adb973-3738-4051-9417-704071a43e5d">
      <xsd:simpleType>
        <xsd:restriction base="dms:Lookup"/>
      </xsd:simpleType>
    </xsd:element>
    <xsd:element name="Sektor_x002f_odjel_x002f_odgovorna_x0020_osoba_x0020__x0028_Report_x0029_" ma:index="30" nillable="true" ma:displayName="Sektor/odjel/odgovorna osoba (Report)" ma:hidden="true" ma:internalName="Sektor_x002F_odjel_x002F_odgovorna_x0020_osoba_x0020__x0028_Report_x0029_" ma:readOnly="false">
      <xsd:simpleType>
        <xsd:restriction base="dms:Text">
          <xsd:maxLength value="255"/>
        </xsd:restriction>
      </xsd:simpleType>
    </xsd:element>
    <xsd:element name="Poveznice_x0020_na_x0020_druge_x0020_procedure" ma:index="31" nillable="true" ma:displayName="Poveznice na druge procedure-test" ma:hidden="true" ma:list="{8e58aa9f-eaab-4226-97df-28d173a4182a}" ma:internalName="Poveznice_x0020_na_x0020_druge_x0020_procedure" ma:readOnly="false" ma:showField="_x0160_ifra_x0020_procedure1" ma:web="45adb973-3738-4051-9417-704071a43e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sobe_x0020_koje_x0020_ažuriraju_x0020_PAP" ma:index="32" nillable="true" ma:displayName="Osobe koje ažuriraju PAP" ma:hidden="true" ma:list="UserInfo" ma:SharePointGroup="0" ma:internalName="Osobe_x0020_koje_x0020_a_x017e_uriraju_x0020_PAP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oveznice_x0020_na_x0020_druge_x0020_procedure_x0020_-_x0020_novo" ma:index="35" nillable="true" ma:displayName="Poveznice na druge procedure" ma:hidden="true" ma:list="8e58aa9f-eaab-4226-97df-28d173a4182a" ma:internalName="Poveznice_x0020_na_x0020_druge_x0020_procedure_x0020__x002d__x0020_novo" ma:readOnly="false" ma:showField="e729c232-8ce1-42a2-85ad-899e18f02bae" ma:web="45adb973-3738-4051-9417-704071a43e5d">
      <xsd:simpleType>
        <xsd:restriction base="dms:Unknown"/>
      </xsd:simpleType>
    </xsd:element>
    <xsd:element name="Šifra_x0020_prikaza_x0020_procesa1" ma:index="36" nillable="true" ma:displayName="Šifra prikaza procesa" ma:format="Dropdown" ma:hidden="true" ma:internalName="_x0160_ifra_x0020_prikaza_x0020_procesa1" ma:readOnly="false">
      <xsd:simpleType>
        <xsd:restriction base="dms:Choice">
          <xsd:enumeration value="L1"/>
          <xsd:enumeration value="L2"/>
          <xsd:enumeration value="L3"/>
          <xsd:enumeration value="L4"/>
          <xsd:enumeration value="L5"/>
          <xsd:enumeration value="L6"/>
          <xsd:enumeration value="L7"/>
          <xsd:enumeration value="L8"/>
          <xsd:enumeration value="L9"/>
          <xsd:enumeration value="LH"/>
          <xsd:enumeration value="L0"/>
          <xsd:enumeration value="L_SF"/>
          <xsd:enumeration value="S_PP"/>
          <xsd:enumeration value="L_OP"/>
        </xsd:restriction>
      </xsd:simpleType>
    </xsd:element>
    <xsd:element name="Kratica_x0020_OJ1" ma:index="37" nillable="true" ma:displayName="Kratica Sektora/Odjela-STARO" ma:format="Dropdown" ma:hidden="true" ma:internalName="Kratica_x0020_OJ1" ma:readOnly="false">
      <xsd:simpleType>
        <xsd:restriction base="dms:Choice">
          <xsd:enumeration value="UR"/>
          <xsd:enumeration value="OOJ"/>
          <xsd:enumeration value="OMS"/>
          <xsd:enumeration value="OKURIN"/>
          <xsd:enumeration value="CISO"/>
          <xsd:enumeration value="SUR"/>
          <xsd:enumeration value="OURIPT"/>
          <xsd:enumeration value="OURRR"/>
          <xsd:enumeration value="SPK"/>
          <xsd:enumeration value="OUPP"/>
          <xsd:enumeration value="SOPP"/>
          <xsd:enumeration value="OUP"/>
          <xsd:enumeration value="OJN"/>
          <xsd:enumeration value="OPP"/>
          <xsd:enumeration value="OFRP"/>
          <xsd:enumeration value="OZP"/>
          <xsd:enumeration value="SIU"/>
          <xsd:enumeration value="OIU"/>
          <xsd:enumeration value="OTP"/>
          <xsd:enumeration value="OS"/>
          <xsd:enumeration value="SR"/>
          <xsd:enumeration value="OUPG"/>
          <xsd:enumeration value="OLPIS"/>
          <xsd:enumeration value="OPNP"/>
          <xsd:enumeration value="SIP"/>
          <xsd:enumeration value="OPJZ"/>
          <xsd:enumeration value="OPNP"/>
          <xsd:enumeration value="OPVP"/>
          <xsd:enumeration value="ODP"/>
          <xsd:enumeration value="SSP"/>
          <xsd:enumeration value="OOPRR"/>
          <xsd:enumeration value="OOI"/>
          <xsd:enumeration value="OTA"/>
          <xsd:enumeration value="OEA"/>
          <xsd:enumeration value="ONMP"/>
          <xsd:enumeration value="OPR"/>
          <xsd:enumeration value="STP"/>
          <xsd:enumeration value="OTM"/>
          <xsd:enumeration value="OIT-S"/>
          <xsd:enumeration value="OIT-B"/>
          <xsd:enumeration value="SKT"/>
          <xsd:enumeration value="OKSP"/>
          <xsd:enumeration value="OKIP"/>
          <xsd:enumeration value="OKTP"/>
          <xsd:enumeration value="SF"/>
          <xsd:enumeration value="OFP"/>
          <xsd:enumeration value="OR"/>
          <xsd:enumeration value="OI"/>
          <xsd:enumeration value="RU"/>
        </xsd:restriction>
      </xsd:simpleType>
    </xsd:element>
    <xsd:element name="Naziv_x0020_na_x0020_engleskom_x0020_jeziku" ma:index="38" nillable="true" ma:displayName="Naziv na engleskom jeziku" ma:hidden="true" ma:internalName="Naziv_x0020_na_x0020_engleskom_x0020_jeziku" ma:readOnly="false">
      <xsd:simpleType>
        <xsd:restriction base="dms:Text">
          <xsd:maxLength value="255"/>
        </xsd:restriction>
      </xsd:simpleType>
    </xsd:element>
    <xsd:element name="Datum_x0020_verzije" ma:index="39" nillable="true" ma:displayName="Datum verzije" ma:description="Polje se popunjava samo na omotu, te se automatski nasljeđuje u osnovne dokumente i priloge." ma:format="DateOnly" ma:hidden="true" ma:internalName="Datum_x0020_verzije" ma:readOnly="false">
      <xsd:simpleType>
        <xsd:restriction base="dms:DateTime"/>
      </xsd:simpleType>
    </xsd:element>
    <xsd:element name="Status_x0020_verzije1" ma:index="40" nillable="true" ma:displayName="Status verzije" ma:description="Polje se popunjava samo na omotu, te se automatski nasljeđuje u osnovne dokumente i priloge." ma:format="Dropdown" ma:hidden="true" ma:internalName="Status_x0020_verzije1" ma:readOnly="false">
      <xsd:simpleType>
        <xsd:restriction base="dms:Choice">
          <xsd:enumeration value="(1) Nacrt"/>
          <xsd:enumeration value="(2) Konačna verzija"/>
          <xsd:enumeration value="(3) Verzija za odobrenje"/>
          <xsd:enumeration value="(4) Odobrena verzija"/>
          <xsd:enumeration value="(5) Važeća verzija"/>
          <xsd:enumeration value="(6) Arhivirana verzija"/>
        </xsd:restriction>
      </xsd:simpleType>
    </xsd:element>
    <xsd:element name="Odobrio" ma:index="41" nillable="true" ma:displayName="Odobrio" ma:hidden="true" ma:list="UserInfo" ma:SharePointGroup="0" ma:internalName="Odobrio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lasnik_x0020_prikaza_x0020_procesa" ma:index="42" nillable="true" ma:displayName="Pregledao." ma:hidden="true" ma:list="UserInfo" ma:SharePointGroup="0" ma:internalName="Vlasnik_x0020_prikaza_x0020_procesa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lasnik_x0020_procedure" ma:index="43" nillable="true" ma:displayName="Pregledao" ma:description="Vlasnik procedure" ma:hidden="true" ma:list="UserInfo" ma:SharePointGroup="0" ma:internalName="Vlasnik_x0020_procedure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roj_x0020_verzije" ma:index="44" nillable="true" ma:displayName="Broj verzije" ma:description="Polje se popunjava samo na omotu, te se automatski nasljeđuje u osnovne dokumente i priloge." ma:hidden="true" ma:internalName="Broj_x0020_verzije" ma:readOnly="false">
      <xsd:simpleType>
        <xsd:restriction base="dms:Text">
          <xsd:maxLength value="255"/>
        </xsd:restriction>
      </xsd:simpleType>
    </xsd:element>
    <xsd:element name="Kratica_x0020_sektora_x002f_službe_x0020_-_x0020_2017" ma:index="45" nillable="true" ma:displayName="Kratica sektora/službe" ma:description="Kratica sektora/službe - 2017" ma:hidden="true" ma:list="{c0a6a410-b6d4-4202-9ce3-c073be487c2e}" ma:internalName="Kratica_x0020_sektora_x002F_slu_x017e_be_x0020__x002d__x0020_2017" ma:readOnly="false" ma:showField="Kratica_x0020_sektora_x002F_odje" ma:web="45adb973-3738-4051-9417-704071a43e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2" ma:displayName="Nazi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Obrazac (Excel)</p:Name>
  <p:Description/>
  <p:Statement/>
  <p:PolicyItems>
    <p:PolicyItem featureId="Microsoft.Office.RecordsManagement.PolicyFeatures.PolicyAudit" staticId="0x010100EA32AD1FF646D245AA7445C5A2052E12|8138272" UniqueId="615e3ab4-fb3d-457e-80b2-5cc23298021c">
      <p:Name>Auditing</p:Name>
      <p:Description>Audits user actions on documents and list items to the Audit Log.</p:Description>
      <p:CustomData>
        <Audit>
          <Update/>
          <View/>
          <CheckInOut/>
          <MoveCopy/>
          <DeleteRestore/>
        </Audit>
      </p:CustomData>
    </p:PolicyItem>
  </p:PolicyItems>
</p:Policy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Policy Auditing</Name>
    <Synchronization>Synchronous</Synchronization>
    <Type>10001</Type>
    <SequenceNumber>1100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Assembly>Microsoft.Office.Policy, Version=14.0.0.0, Culture=neutral, PublicKeyToken=71e9bce111e9429c</Assembly>
    <Class>Microsoft.Office.RecordsManagement.Internal.AuditHandler</Class>
    <Data/>
    <Filter/>
  </Receiver>
</spe:Receivers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5adb973-3738-4051-9417-704071a43e5d">VY2WPRCRYZME-21-33199</_dlc_DocId>
    <_dlc_DocIdUrl xmlns="45adb973-3738-4051-9417-704071a43e5d">
      <Url>http://pap/_layouts/15/DocIdRedir.aspx?ID=VY2WPRCRYZME-21-33199</Url>
      <Description>VY2WPRCRYZME-21-33199</Description>
    </_dlc_DocIdUrl>
    <Šifra_verzija_datum xmlns="45adb973-3738-4051-9417-704071a43e5d">L6_PP_O30_v4.0.2_202043</Šifra_verzija_datum>
    <Odobrio xmlns="45adb973-3738-4051-9417-704071a43e5d">
      <UserInfo>
        <DisplayName/>
        <AccountId>215</AccountId>
        <AccountType/>
      </UserInfo>
    </Odobrio>
    <Broj_x0020_verzije xmlns="45adb973-3738-4051-9417-704071a43e5d">4.0</Broj_x0020_verzije>
    <Vlasnik_x0020_prikaza_x0020_procesa xmlns="45adb973-3738-4051-9417-704071a43e5d">
      <UserInfo>
        <DisplayName/>
        <AccountId xsi:nil="true"/>
        <AccountType/>
      </UserInfo>
    </Vlasnik_x0020_prikaza_x0020_procesa>
    <Kratica_x0020_OJ_x0020__x0028_Pripremio_x0029__x0020_-_x0020_2017 xmlns="45adb973-3738-4051-9417-704071a43e5d" xsi:nil="true"/>
    <Pripremio xmlns="45adb973-3738-4051-9417-704071a43e5d">
      <UserInfo>
        <DisplayName/>
        <AccountId>587</AccountId>
        <AccountType/>
      </UserInfo>
    </Pripremio>
    <Kratica_x0020_OJ_x0020__x0028_Pripremio_x0029__x0020_-_x0020_nova xmlns="45adb973-3738-4051-9417-704071a43e5d" xsi:nil="true"/>
    <Naziv_x0020_prikaza_x0020_procesa_x002f_landscape-a xmlns="45adb973-3738-4051-9417-704071a43e5d" xsi:nil="true"/>
    <Datum_x0020_pripreme xmlns="45adb973-3738-4051-9417-704071a43e5d" xsi:nil="true"/>
    <Prilog_x0020_broj xmlns="45adb973-3738-4051-9417-704071a43e5d">Prilog II</Prilog_x0020_broj>
    <Vrijedi_x0020_od xmlns="45adb973-3738-4051-9417-704071a43e5d">2019-06-06T22:00:00+00:00</Vrijedi_x0020_od>
    <Poveznice_x0020_na_x0020_druge_x0020_procedure_x0020_-_x0020_novo xmlns="45adb973-3738-4051-9417-704071a43e5d" xsi:nil="true"/>
    <Šifra_x0020_prikaza_x0020_procesa1 xmlns="45adb973-3738-4051-9417-704071a43e5d" xsi:nil="true"/>
    <Sektor_x002f_odjel_x002f_odgovorna_x0020_osoba_x0020__x0028_Report_x0029_ xmlns="45adb973-3738-4051-9417-704071a43e5d" xsi:nil="true"/>
    <Status_x0020_verzije1 xmlns="45adb973-3738-4051-9417-704071a43e5d" xsi:nil="true"/>
    <Datum_x0020_verzije xmlns="45adb973-3738-4051-9417-704071a43e5d" xsi:nil="true"/>
    <Šifra xmlns="45adb973-3738-4051-9417-704071a43e5d">L6_PP_O30</Šifra>
    <Naziv_x0020_na_x0020_engleskom_x0020_jeziku xmlns="45adb973-3738-4051-9417-704071a43e5d" xsi:nil="true"/>
    <Kratica_x0020_OJ_x0020__x0028_Pripremio_x0029_ xmlns="45adb973-3738-4051-9417-704071a43e5d" xsi:nil="true"/>
    <Broj_x0020_Naputka xmlns="45adb973-3738-4051-9417-704071a43e5d" xsi:nil="true"/>
    <Osobe_x0020_koje_x0020_ažuriraju_x0020_PAP xmlns="45adb973-3738-4051-9417-704071a43e5d">
      <UserInfo>
        <DisplayName/>
        <AccountId xsi:nil="true"/>
        <AccountType/>
      </UserInfo>
    </Osobe_x0020_koje_x0020_ažuriraju_x0020_PAP>
    <Dokument_x0020_primjenjiv_x0020_od xmlns="45adb973-3738-4051-9417-704071a43e5d">2020-04-02T22:00:00+00:00</Dokument_x0020_primjenjiv_x0020_od>
    <Broj_x0020_verzije_x0020_dokumenta xmlns="45adb973-3738-4051-9417-704071a43e5d">4.0.2</Broj_x0020_verzije_x0020_dokumenta>
    <Vlasnik_x0020_procedure xmlns="45adb973-3738-4051-9417-704071a43e5d">
      <UserInfo>
        <DisplayName/>
        <AccountId>286</AccountId>
        <AccountType/>
      </UserInfo>
    </Vlasnik_x0020_procedure>
    <Dokument_x0020_odobrio xmlns="45adb973-3738-4051-9417-704071a43e5d">
      <UserInfo>
        <DisplayName>Irena Kruljac</DisplayName>
        <AccountId>286</AccountId>
        <AccountType/>
      </UserInfo>
    </Dokument_x0020_odobrio>
    <Dokument_x0020_primjenjiv_x0020_do xmlns="45adb973-3738-4051-9417-704071a43e5d" xsi:nil="true"/>
    <Šifra_x0020_procedure1 xmlns="45adb973-3738-4051-9417-704071a43e5d">L6_PP</Šifra_x0020_procedure1>
    <Kratica_x0020_OJ_x0020_-_x0020_nova xmlns="45adb973-3738-4051-9417-704071a43e5d" xsi:nil="true"/>
    <Poveznice_x0020_na_x0020_druge_x0020_procedure xmlns="45adb973-3738-4051-9417-704071a43e5d"/>
    <Kratica_x0020_OJ1 xmlns="45adb973-3738-4051-9417-704071a43e5d" xsi:nil="true"/>
    <Kratica_x0020_sektora_x002f_službe_x0020_-_x0020_2017 xmlns="45adb973-3738-4051-9417-704071a43e5d"/>
    <Footer_x0028_format_x0029_ xmlns="45adb973-3738-4051-9417-704071a43e5d" xsi:nil="true"/>
  </documentManagement>
</p:properties>
</file>

<file path=customXml/itemProps1.xml><?xml version="1.0" encoding="utf-8"?>
<ds:datastoreItem xmlns:ds="http://schemas.openxmlformats.org/officeDocument/2006/customXml" ds:itemID="{D78160C3-68F1-441E-8518-7B28EBE1DC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5adb973-3738-4051-9417-704071a43e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F795CC-B90C-4D97-9EB6-2A35C10AD0C5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AC27BABE-A149-4051-B70C-3EFD911B4FE2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5F84AAD9-A9A2-4002-853C-497AFA644C2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5C6E277-BC62-4900-946D-C659804D0D15}">
  <ds:schemaRefs>
    <ds:schemaRef ds:uri="http://schemas.microsoft.com/office/2006/metadata/longProperties"/>
  </ds:schemaRefs>
</ds:datastoreItem>
</file>

<file path=customXml/itemProps6.xml><?xml version="1.0" encoding="utf-8"?>
<ds:datastoreItem xmlns:ds="http://schemas.openxmlformats.org/officeDocument/2006/customXml" ds:itemID="{02826A08-2B81-4AA6-9155-FE7297EC85CA}">
  <ds:schemaRefs>
    <ds:schemaRef ds:uri="http://schemas.microsoft.com/sharepoint/events"/>
  </ds:schemaRefs>
</ds:datastoreItem>
</file>

<file path=customXml/itemProps7.xml><?xml version="1.0" encoding="utf-8"?>
<ds:datastoreItem xmlns:ds="http://schemas.openxmlformats.org/officeDocument/2006/customXml" ds:itemID="{FEC3C950-9B5D-4FB0-83F3-18625FC8B27A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45adb973-3738-4051-9417-704071a43e5d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1_L6_PP_O30_List1</vt:lpstr>
      <vt:lpstr>2_L6_PP_O30_List2</vt:lpstr>
    </vt:vector>
  </TitlesOfParts>
  <Company>RTSPP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troškova za projekt ulaganja u sektoru vina</dc:title>
  <dc:creator>Irena Kruljac</dc:creator>
  <cp:lastModifiedBy>Irena Kruljac</cp:lastModifiedBy>
  <cp:lastPrinted>2020-02-28T07:09:16Z</cp:lastPrinted>
  <dcterms:created xsi:type="dcterms:W3CDTF">2009-04-17T10:58:49Z</dcterms:created>
  <dcterms:modified xsi:type="dcterms:W3CDTF">2020-04-03T12:32:44Z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0x010100EA32AD1FF646D245AA7445C5A2052E1200266E81F31DEA3445AD2B1162514BCCD3</vt:lpwstr>
  </property>
  <property fmtid="{D5CDD505-2E9C-101B-9397-08002B2CF9AE}" pid="4" name="_dlc_DocIdItemGuid">
    <vt:lpwstr>3bbbcb6c-3ddb-4137-8ffb-aa41445d6ddd</vt:lpwstr>
  </property>
  <property fmtid="{D5CDD505-2E9C-101B-9397-08002B2CF9AE}" pid="5" name="WorkflowChangePath">
    <vt:lpwstr>f7905e06-c13b-4949-980e-40d49d6baf25,2;f7905e06-c13b-4949-980e-40d49d6baf25,5;f7905e06-c13b-4949-980e-40d49d6baf25,7;f7905e06-c13b-4949-980e-40d49d6baf25,9;f7905e06-c13b-4949-980e-40d49d6baf25,14;f7905e06-c13b-4949-980e-40d49d6baf25,16;f7905e06-c13b-4949-</vt:lpwstr>
  </property>
  <property fmtid="{D5CDD505-2E9C-101B-9397-08002B2CF9AE}" pid="6" name="_docset_NoMedatataSyncRequired">
    <vt:lpwstr>False</vt:lpwstr>
  </property>
  <property fmtid="{D5CDD505-2E9C-101B-9397-08002B2CF9AE}" pid="7" name="Vlasnik procedure">
    <vt:lpwstr>286</vt:lpwstr>
  </property>
  <property fmtid="{D5CDD505-2E9C-101B-9397-08002B2CF9AE}" pid="8" name="Dokument odobrio">
    <vt:lpwstr>286</vt:lpwstr>
  </property>
  <property fmtid="{D5CDD505-2E9C-101B-9397-08002B2CF9AE}" pid="9" name="Šifra procedure1">
    <vt:lpwstr>L6_PP</vt:lpwstr>
  </property>
  <property fmtid="{D5CDD505-2E9C-101B-9397-08002B2CF9AE}" pid="10" name="Dokument primjenjiv od">
    <vt:filetime>2020-04-02T22:00:00Z</vt:filetime>
  </property>
  <property fmtid="{D5CDD505-2E9C-101B-9397-08002B2CF9AE}" pid="11" name="Broj verzije dokumenta">
    <vt:lpwstr>4.0.2</vt:lpwstr>
  </property>
</Properties>
</file>