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ROGRAMI\49. Programi NPOO\3_Inovacije\Komercijalizacija inovacija\Obrasci\"/>
    </mc:Choice>
  </mc:AlternateContent>
  <bookViews>
    <workbookView xWindow="-120" yWindow="-120" windowWidth="29040" windowHeight="15840"/>
  </bookViews>
  <sheets>
    <sheet name="Naslovna" sheetId="6" r:id="rId1"/>
    <sheet name="RDG" sheetId="1" r:id="rId2"/>
    <sheet name="BILANCA" sheetId="2" r:id="rId3"/>
    <sheet name="FINANCIJSKI TOK" sheetId="3" r:id="rId4"/>
    <sheet name="DOH" sheetId="7" r:id="rId5"/>
    <sheet name="FIN POKAZATELJI" sheetId="4" state="hidden" r:id="rId6"/>
  </sheets>
  <externalReferences>
    <externalReference r:id="rId7"/>
    <externalReference r:id="rId8"/>
  </externalReferences>
  <definedNames>
    <definedName name="___IV70000">[1]TESTIRANJE!#REF!</definedName>
    <definedName name="__IV100000">#REF!</definedName>
    <definedName name="__IV70000">[1]TESTIRANJE!#REF!</definedName>
    <definedName name="__IV99999">#REF!</definedName>
    <definedName name="__S1" localSheetId="2" hidden="1">{#N/A,#N/A,FALSE,"Development Plan YR. 01-03"}</definedName>
    <definedName name="__S1" localSheetId="3" hidden="1">{#N/A,#N/A,FALSE,"Development Plan YR. 01-03"}</definedName>
    <definedName name="__S1" localSheetId="0" hidden="1">{#N/A,#N/A,FALSE,"Development Plan YR. 01-03"}</definedName>
    <definedName name="__S1" hidden="1">{#N/A,#N/A,FALSE,"Development Plan YR. 01-03"}</definedName>
    <definedName name="__ss1" localSheetId="2" hidden="1">{#N/A,#N/A,FALSE,"Development Plan YR. 01-03"}</definedName>
    <definedName name="__ss1" localSheetId="3" hidden="1">{#N/A,#N/A,FALSE,"Development Plan YR. 01-03"}</definedName>
    <definedName name="__ss1" localSheetId="0" hidden="1">{#N/A,#N/A,FALSE,"Development Plan YR. 01-03"}</definedName>
    <definedName name="__ss1" hidden="1">{#N/A,#N/A,FALSE,"Development Plan YR. 01-03"}</definedName>
    <definedName name="_1._Doprinosi">Naslovna!$H$31</definedName>
    <definedName name="_2._Doprinosi">Naslovna!$H$31</definedName>
    <definedName name="_IV100000" localSheetId="0">#REF!</definedName>
    <definedName name="_IV100000">#REF!</definedName>
    <definedName name="_IV99999" localSheetId="0">#REF!</definedName>
    <definedName name="_IV99999">#REF!</definedName>
    <definedName name="_S1" localSheetId="2" hidden="1">{#N/A,#N/A,FALSE,"Development Plan YR. 01-03"}</definedName>
    <definedName name="_S1" localSheetId="3" hidden="1">{#N/A,#N/A,FALSE,"Development Plan YR. 01-03"}</definedName>
    <definedName name="_S1" localSheetId="0" hidden="1">{#N/A,#N/A,FALSE,"Development Plan YR. 01-03"}</definedName>
    <definedName name="_S1" hidden="1">{#N/A,#N/A,FALSE,"Development Plan YR. 01-03"}</definedName>
    <definedName name="_ss1" localSheetId="2" hidden="1">{#N/A,#N/A,FALSE,"Development Plan YR. 01-03"}</definedName>
    <definedName name="_ss1" localSheetId="3" hidden="1">{#N/A,#N/A,FALSE,"Development Plan YR. 01-03"}</definedName>
    <definedName name="_ss1" localSheetId="0" hidden="1">{#N/A,#N/A,FALSE,"Development Plan YR. 01-03"}</definedName>
    <definedName name="_ss1" hidden="1">{#N/A,#N/A,FALSE,"Development Plan YR. 01-03"}</definedName>
    <definedName name="aaa" localSheetId="2" hidden="1">{#N/A,#N/A,FALSE,"Development Plan YR. 01-03";#N/A,#N/A,FALSE,"Development Plan YR. 01-03"}</definedName>
    <definedName name="aaa" localSheetId="3" hidden="1">{#N/A,#N/A,FALSE,"Development Plan YR. 01-03";#N/A,#N/A,FALSE,"Development Plan YR. 01-03"}</definedName>
    <definedName name="aaa" localSheetId="0" hidden="1">{#N/A,#N/A,FALSE,"Development Plan YR. 01-03";#N/A,#N/A,FALSE,"Development Plan YR. 01-03"}</definedName>
    <definedName name="aaa" hidden="1">{#N/A,#N/A,FALSE,"Development Plan YR. 01-03";#N/A,#N/A,FALSE,"Development Plan YR. 01-03"}</definedName>
    <definedName name="ang" localSheetId="2" hidden="1">{#N/A,#N/A,FALSE,"Development Plan YR. 01-03";#N/A,#N/A,FALSE,"Development Plan YR. 01-03"}</definedName>
    <definedName name="ang" localSheetId="3" hidden="1">{#N/A,#N/A,FALSE,"Development Plan YR. 01-03";#N/A,#N/A,FALSE,"Development Plan YR. 01-03"}</definedName>
    <definedName name="ang" localSheetId="0" hidden="1">{#N/A,#N/A,FALSE,"Development Plan YR. 01-03";#N/A,#N/A,FALSE,"Development Plan YR. 01-03"}</definedName>
    <definedName name="ang" hidden="1">{#N/A,#N/A,FALSE,"Development Plan YR. 01-03";#N/A,#N/A,FALSE,"Development Plan YR. 01-03"}</definedName>
    <definedName name="as" localSheetId="2" hidden="1">{#N/A,#N/A,FALSE,"Development Plan YR. 01-03";#N/A,#N/A,FALSE,"Development Plan YR. 01-03"}</definedName>
    <definedName name="as" localSheetId="3" hidden="1">{#N/A,#N/A,FALSE,"Development Plan YR. 01-03";#N/A,#N/A,FALSE,"Development Plan YR. 01-03"}</definedName>
    <definedName name="as" localSheetId="0" hidden="1">{#N/A,#N/A,FALSE,"Development Plan YR. 01-03";#N/A,#N/A,FALSE,"Development Plan YR. 01-03"}</definedName>
    <definedName name="as" hidden="1">{#N/A,#N/A,FALSE,"Development Plan YR. 01-03";#N/A,#N/A,FALSE,"Development Plan YR. 01-03"}</definedName>
    <definedName name="AS2DocOpenMode" hidden="1">"AS2DocumentEdit"</definedName>
    <definedName name="bbb" localSheetId="2" hidden="1">{#N/A,#N/A,FALSE,"Development Plan YR. 01-03";#N/A,#N/A,FALSE,"Development Plan YR. 01-03"}</definedName>
    <definedName name="bbb" localSheetId="3" hidden="1">{#N/A,#N/A,FALSE,"Development Plan YR. 01-03";#N/A,#N/A,FALSE,"Development Plan YR. 01-03"}</definedName>
    <definedName name="bbb" localSheetId="0" hidden="1">{#N/A,#N/A,FALSE,"Development Plan YR. 01-03";#N/A,#N/A,FALSE,"Development Plan YR. 01-03"}</definedName>
    <definedName name="bbb" hidden="1">{#N/A,#N/A,FALSE,"Development Plan YR. 01-03";#N/A,#N/A,FALSE,"Development Plan YR. 01-03"}</definedName>
    <definedName name="das" localSheetId="2" hidden="1">{#N/A,#N/A,FALSE,"Monthly Sales Plan Y2K"}</definedName>
    <definedName name="das" localSheetId="3" hidden="1">{#N/A,#N/A,FALSE,"Monthly Sales Plan Y2K"}</definedName>
    <definedName name="das" localSheetId="0" hidden="1">{#N/A,#N/A,FALSE,"Monthly Sales Plan Y2K"}</definedName>
    <definedName name="das" hidden="1">{#N/A,#N/A,FALSE,"Monthly Sales Plan Y2K"}</definedName>
    <definedName name="_xlnm.Database" localSheetId="0">#REF!</definedName>
    <definedName name="_xlnm.Database">#REF!</definedName>
    <definedName name="dfgd" localSheetId="2" hidden="1">{#N/A,#N/A,FALSE,"Monthly Sales Plan Y2K"}</definedName>
    <definedName name="dfgd" localSheetId="3" hidden="1">{#N/A,#N/A,FALSE,"Monthly Sales Plan Y2K"}</definedName>
    <definedName name="dfgd" localSheetId="0" hidden="1">{#N/A,#N/A,FALSE,"Monthly Sales Plan Y2K"}</definedName>
    <definedName name="dfgd" hidden="1">{#N/A,#N/A,FALSE,"Monthly Sales Plan Y2K"}</definedName>
    <definedName name="EmpNameRange">"Elmer,Michael,125"</definedName>
    <definedName name="Energija">#REF!</definedName>
    <definedName name="hgdf" localSheetId="2" hidden="1">{#N/A,#N/A,FALSE,"Development Plan YR. 01-03"}</definedName>
    <definedName name="hgdf" localSheetId="3" hidden="1">{#N/A,#N/A,FALSE,"Development Plan YR. 01-03"}</definedName>
    <definedName name="hgdf" localSheetId="0" hidden="1">{#N/A,#N/A,FALSE,"Development Plan YR. 01-03"}</definedName>
    <definedName name="hgdf" hidden="1">{#N/A,#N/A,FALSE,"Development Plan YR. 01-03"}</definedName>
    <definedName name="Hrana">#REF!</definedName>
    <definedName name="InputData" localSheetId="0">#REF!</definedName>
    <definedName name="InputData">#REF!</definedName>
    <definedName name="magi2" localSheetId="2" hidden="1">{#N/A,#N/A,FALSE,"Monthly Sales Plan Y2K"}</definedName>
    <definedName name="magi2" localSheetId="3" hidden="1">{#N/A,#N/A,FALSE,"Monthly Sales Plan Y2K"}</definedName>
    <definedName name="magi2" localSheetId="0" hidden="1">{#N/A,#N/A,FALSE,"Monthly Sales Plan Y2K"}</definedName>
    <definedName name="magi2" hidden="1">{#N/A,#N/A,FALSE,"Monthly Sales Plan Y2K"}</definedName>
    <definedName name="_xlnm.Print_Area" localSheetId="2">BILANCA!$A$1:$P$60</definedName>
    <definedName name="_xlnm.Print_Area" localSheetId="4">DOH!$A$1:$L$62</definedName>
    <definedName name="_xlnm.Print_Area" localSheetId="3">'FINANCIJSKI TOK'!$A$1:$M$29</definedName>
    <definedName name="_xlnm.Print_Area" localSheetId="0">Naslovna!$A$1:$O$35</definedName>
    <definedName name="_xlnm.Print_Area" localSheetId="1">RDG!$A$1:$P$54</definedName>
    <definedName name="Promet">#REF!</definedName>
    <definedName name="sda" localSheetId="2" hidden="1">{#N/A,#N/A,FALSE,"Monthly Sales Plan Y2K"}</definedName>
    <definedName name="sda" localSheetId="3" hidden="1">{#N/A,#N/A,FALSE,"Monthly Sales Plan Y2K"}</definedName>
    <definedName name="sda" localSheetId="0" hidden="1">{#N/A,#N/A,FALSE,"Monthly Sales Plan Y2K"}</definedName>
    <definedName name="sda" hidden="1">{#N/A,#N/A,FALSE,"Monthly Sales Plan Y2K"}</definedName>
    <definedName name="Sigurnost">#REF!</definedName>
    <definedName name="Silvije" localSheetId="2" hidden="1">{#N/A,#N/A,FALSE,"Development Plan YR. 01-03";#N/A,#N/A,FALSE,"Development Plan YR. 01-03"}</definedName>
    <definedName name="Silvije" localSheetId="3" hidden="1">{#N/A,#N/A,FALSE,"Development Plan YR. 01-03";#N/A,#N/A,FALSE,"Development Plan YR. 01-03"}</definedName>
    <definedName name="Silvije" localSheetId="0" hidden="1">{#N/A,#N/A,FALSE,"Development Plan YR. 01-03";#N/A,#N/A,FALSE,"Development Plan YR. 01-03"}</definedName>
    <definedName name="Silvije" hidden="1">{#N/A,#N/A,FALSE,"Development Plan YR. 01-03";#N/A,#N/A,FALSE,"Development Plan YR. 01-03"}</definedName>
    <definedName name="silvije1" localSheetId="2" hidden="1">{#N/A,#N/A,FALSE,"Development Plan YR. 01-03";#N/A,#N/A,FALSE,"Development Plan YR. 01-03"}</definedName>
    <definedName name="silvije1" localSheetId="3" hidden="1">{#N/A,#N/A,FALSE,"Development Plan YR. 01-03";#N/A,#N/A,FALSE,"Development Plan YR. 01-03"}</definedName>
    <definedName name="silvije1" localSheetId="0" hidden="1">{#N/A,#N/A,FALSE,"Development Plan YR. 01-03";#N/A,#N/A,FALSE,"Development Plan YR. 01-03"}</definedName>
    <definedName name="silvije1" hidden="1">{#N/A,#N/A,FALSE,"Development Plan YR. 01-03";#N/A,#N/A,FALSE,"Development Plan YR. 01-03"}</definedName>
    <definedName name="SLO" localSheetId="2" hidden="1">{#N/A,#N/A,FALSE,"Monthly Sales Plan Y2K"}</definedName>
    <definedName name="SLO" localSheetId="3" hidden="1">{#N/A,#N/A,FALSE,"Monthly Sales Plan Y2K"}</definedName>
    <definedName name="SLO" localSheetId="0" hidden="1">{#N/A,#N/A,FALSE,"Monthly Sales Plan Y2K"}</definedName>
    <definedName name="SLO" hidden="1">{#N/A,#N/A,FALSE,"Monthly Sales Plan Y2K"}</definedName>
    <definedName name="tdtzs" localSheetId="2" hidden="1">{#N/A,#N/A,FALSE,"Monthly Sales Plan Y2K"}</definedName>
    <definedName name="tdtzs" localSheetId="3" hidden="1">{#N/A,#N/A,FALSE,"Monthly Sales Plan Y2K"}</definedName>
    <definedName name="tdtzs" localSheetId="0" hidden="1">{#N/A,#N/A,FALSE,"Monthly Sales Plan Y2K"}</definedName>
    <definedName name="tdtzs" hidden="1">{#N/A,#N/A,FALSE,"Monthly Sales Plan Y2K"}</definedName>
    <definedName name="TextRefCopy1">'[2]analytical breakdown'!#REF!</definedName>
    <definedName name="TextRefCopy10" localSheetId="0">#REF!</definedName>
    <definedName name="TextRefCopy10">#REF!</definedName>
    <definedName name="TextRefCopy100" localSheetId="0">#REF!</definedName>
    <definedName name="TextRefCopy100">#REF!</definedName>
    <definedName name="TextRefCopy101" localSheetId="0">#REF!</definedName>
    <definedName name="TextRefCopy101">#REF!</definedName>
    <definedName name="TextRefCopy102" localSheetId="0">'[2]analytical breakdown'!#REF!</definedName>
    <definedName name="TextRefCopy102">'[2]analytical breakdown'!#REF!</definedName>
    <definedName name="TextRefCopy103" localSheetId="0">'[2]analytical breakdown'!#REF!</definedName>
    <definedName name="TextRefCopy103">'[2]analytical breakdown'!#REF!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'[2]analytical breakdown'!#REF!</definedName>
    <definedName name="TextRefCopy127">'[2]analytical breakdown'!#REF!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9">#REF!</definedName>
    <definedName name="TextRefCopy2">'[2]analytical breakdown'!#REF!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'[2]analytical breakdown'!#REF!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'[2]analytical breakdown'!#REF!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'[2]analytical breakdown'!#REF!</definedName>
    <definedName name="TextRefCopy90" localSheetId="0">#REF!</definedName>
    <definedName name="TextRefCopy90">#REF!</definedName>
    <definedName name="TextRefCopy91" localSheetId="0">#REF!</definedName>
    <definedName name="TextRefCopy91">#REF!</definedName>
    <definedName name="TextRefCopy92" localSheetId="0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167</definedName>
    <definedName name="vvvv" localSheetId="2" hidden="1">{#N/A,#N/A,FALSE,"Development Plan YR. 01-03"}</definedName>
    <definedName name="vvvv" localSheetId="3" hidden="1">{#N/A,#N/A,FALSE,"Development Plan YR. 01-03"}</definedName>
    <definedName name="vvvv" localSheetId="0" hidden="1">{#N/A,#N/A,FALSE,"Development Plan YR. 01-03"}</definedName>
    <definedName name="vvvv" hidden="1">{#N/A,#N/A,FALSE,"Development Plan YR. 01-03"}</definedName>
    <definedName name="wrn.12Q." localSheetId="2" hidden="1">{#N/A,#N/A,FALSE,"Development Plan YR. 01-03";#N/A,#N/A,FALSE,"Development Plan YR. 01-03"}</definedName>
    <definedName name="wrn.12Q." localSheetId="3" hidden="1">{#N/A,#N/A,FALSE,"Development Plan YR. 01-03";#N/A,#N/A,FALSE,"Development Plan YR. 01-03"}</definedName>
    <definedName name="wrn.12Q." localSheetId="0" hidden="1">{#N/A,#N/A,FALSE,"Development Plan YR. 01-03";#N/A,#N/A,FALSE,"Development Plan YR. 01-03"}</definedName>
    <definedName name="wrn.12Q." hidden="1">{#N/A,#N/A,FALSE,"Development Plan YR. 01-03";#N/A,#N/A,FALSE,"Development Plan YR. 01-03"}</definedName>
    <definedName name="wrn.12Q1" localSheetId="2" hidden="1">{#N/A,#N/A,FALSE,"Development Plan YR. 01-03";#N/A,#N/A,FALSE,"Development Plan YR. 01-03"}</definedName>
    <definedName name="wrn.12Q1" localSheetId="3" hidden="1">{#N/A,#N/A,FALSE,"Development Plan YR. 01-03";#N/A,#N/A,FALSE,"Development Plan YR. 01-03"}</definedName>
    <definedName name="wrn.12Q1" localSheetId="0" hidden="1">{#N/A,#N/A,FALSE,"Development Plan YR. 01-03";#N/A,#N/A,FALSE,"Development Plan YR. 01-03"}</definedName>
    <definedName name="wrn.12Q1" hidden="1">{#N/A,#N/A,FALSE,"Development Plan YR. 01-03";#N/A,#N/A,FALSE,"Development Plan YR. 01-03"}</definedName>
    <definedName name="wrn.Development._.Full." localSheetId="2" hidden="1">{#N/A,#N/A,FALSE,"Development Plan YR. 01-03"}</definedName>
    <definedName name="wrn.Development._.Full." localSheetId="3" hidden="1">{#N/A,#N/A,FALSE,"Development Plan YR. 01-03"}</definedName>
    <definedName name="wrn.Development._.Full." localSheetId="0" hidden="1">{#N/A,#N/A,FALSE,"Development Plan YR. 01-03"}</definedName>
    <definedName name="wrn.Development._.Full." hidden="1">{#N/A,#N/A,FALSE,"Development Plan YR. 01-03"}</definedName>
    <definedName name="wrn.Development._.Full1" localSheetId="2" hidden="1">{#N/A,#N/A,FALSE,"Development Plan YR. 01-03"}</definedName>
    <definedName name="wrn.Development._.Full1" localSheetId="3" hidden="1">{#N/A,#N/A,FALSE,"Development Plan YR. 01-03"}</definedName>
    <definedName name="wrn.Development._.Full1" localSheetId="0" hidden="1">{#N/A,#N/A,FALSE,"Development Plan YR. 01-03"}</definedName>
    <definedName name="wrn.Development._.Full1" hidden="1">{#N/A,#N/A,FALSE,"Development Plan YR. 01-03"}</definedName>
    <definedName name="wrn.Monthly." localSheetId="2" hidden="1">{#N/A,#N/A,FALSE,"Monthly Sales Plan Y2K"}</definedName>
    <definedName name="wrn.Monthly." localSheetId="3" hidden="1">{#N/A,#N/A,FALSE,"Monthly Sales Plan Y2K"}</definedName>
    <definedName name="wrn.Monthly." localSheetId="0" hidden="1">{#N/A,#N/A,FALSE,"Monthly Sales Plan Y2K"}</definedName>
    <definedName name="wrn.Monthly." hidden="1">{#N/A,#N/A,FALSE,"Monthly Sales Plan Y2K"}</definedName>
    <definedName name="xx" localSheetId="2" hidden="1">{#N/A,#N/A,FALSE,"Development Plan YR. 01-03";#N/A,#N/A,FALSE,"Development Plan YR. 01-03"}</definedName>
    <definedName name="xx" localSheetId="3" hidden="1">{#N/A,#N/A,FALSE,"Development Plan YR. 01-03";#N/A,#N/A,FALSE,"Development Plan YR. 01-03"}</definedName>
    <definedName name="xx" localSheetId="0" hidden="1">{#N/A,#N/A,FALSE,"Development Plan YR. 01-03";#N/A,#N/A,FALSE,"Development Plan YR. 01-03"}</definedName>
    <definedName name="xx" hidden="1">{#N/A,#N/A,FALSE,"Development Plan YR. 01-03";#N/A,#N/A,FALSE,"Development Plan YR. 01-03"}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3" i="1" l="1"/>
  <c r="O53" i="1"/>
  <c r="N53" i="1"/>
  <c r="M53" i="1"/>
  <c r="L53" i="1"/>
  <c r="K53" i="1"/>
  <c r="J53" i="1"/>
  <c r="I53" i="1"/>
  <c r="H53" i="1"/>
  <c r="J23" i="4" l="1"/>
  <c r="P47" i="2"/>
  <c r="O47" i="2"/>
  <c r="O40" i="2" s="1"/>
  <c r="N47" i="2"/>
  <c r="M47" i="2"/>
  <c r="L47" i="2"/>
  <c r="K47" i="2"/>
  <c r="K40" i="2" s="1"/>
  <c r="J47" i="2"/>
  <c r="I47" i="2"/>
  <c r="H47" i="2"/>
  <c r="P46" i="2"/>
  <c r="P40" i="2" s="1"/>
  <c r="O46" i="2"/>
  <c r="N46" i="2"/>
  <c r="M46" i="2"/>
  <c r="L46" i="2"/>
  <c r="L40" i="2" s="1"/>
  <c r="K46" i="2"/>
  <c r="J46" i="2"/>
  <c r="I46" i="2"/>
  <c r="H46" i="2"/>
  <c r="H40" i="2" s="1"/>
  <c r="J14" i="1"/>
  <c r="K14" i="1"/>
  <c r="L14" i="1"/>
  <c r="M14" i="1"/>
  <c r="N14" i="1"/>
  <c r="O14" i="1"/>
  <c r="P14" i="1"/>
  <c r="I14" i="1"/>
  <c r="H14" i="1"/>
  <c r="G14" i="1"/>
  <c r="N40" i="2"/>
  <c r="J40" i="2"/>
  <c r="P51" i="2"/>
  <c r="O51" i="2"/>
  <c r="N51" i="2"/>
  <c r="M51" i="2"/>
  <c r="L51" i="2"/>
  <c r="K51" i="2"/>
  <c r="J51" i="2"/>
  <c r="I51" i="2"/>
  <c r="H51" i="2"/>
  <c r="G51" i="2"/>
  <c r="P31" i="2"/>
  <c r="O31" i="2"/>
  <c r="M33" i="3" s="1"/>
  <c r="N31" i="2"/>
  <c r="M31" i="2"/>
  <c r="L31" i="2"/>
  <c r="K31" i="2"/>
  <c r="J31" i="2"/>
  <c r="I31" i="2"/>
  <c r="H57" i="2"/>
  <c r="G57" i="2"/>
  <c r="H31" i="2"/>
  <c r="G31" i="2"/>
  <c r="D42" i="7"/>
  <c r="L42" i="7"/>
  <c r="K42" i="7"/>
  <c r="J13" i="3"/>
  <c r="K13" i="3"/>
  <c r="L13" i="3"/>
  <c r="I13" i="3"/>
  <c r="D39" i="7"/>
  <c r="K8" i="7"/>
  <c r="L8" i="7"/>
  <c r="K16" i="7"/>
  <c r="L16" i="7"/>
  <c r="E42" i="7"/>
  <c r="F42" i="7"/>
  <c r="G42" i="7"/>
  <c r="H42" i="7"/>
  <c r="I42" i="7"/>
  <c r="J42" i="7"/>
  <c r="J16" i="7"/>
  <c r="I16" i="7"/>
  <c r="H16" i="7"/>
  <c r="G16" i="7"/>
  <c r="F16" i="7"/>
  <c r="E16" i="7"/>
  <c r="J8" i="7"/>
  <c r="I8" i="7"/>
  <c r="H8" i="7"/>
  <c r="G8" i="7"/>
  <c r="F8" i="7"/>
  <c r="E8" i="7"/>
  <c r="E7" i="7"/>
  <c r="F7" i="7" s="1"/>
  <c r="G7" i="7" s="1"/>
  <c r="H7" i="7" s="1"/>
  <c r="I7" i="7" s="1"/>
  <c r="J7" i="7" s="1"/>
  <c r="K7" i="7" s="1"/>
  <c r="L7" i="7" s="1"/>
  <c r="L39" i="7" s="1"/>
  <c r="D16" i="7"/>
  <c r="D8" i="7"/>
  <c r="I40" i="2" l="1"/>
  <c r="M40" i="2"/>
  <c r="E34" i="3"/>
  <c r="I33" i="3"/>
  <c r="E33" i="3"/>
  <c r="G33" i="3"/>
  <c r="J33" i="3"/>
  <c r="K33" i="3"/>
  <c r="F33" i="3"/>
  <c r="H33" i="3"/>
  <c r="L33" i="3"/>
  <c r="H39" i="7"/>
  <c r="E39" i="7"/>
  <c r="I39" i="7"/>
  <c r="F39" i="7"/>
  <c r="J39" i="7"/>
  <c r="G39" i="7"/>
  <c r="K39" i="7"/>
  <c r="L26" i="7"/>
  <c r="E26" i="7"/>
  <c r="I26" i="7"/>
  <c r="F26" i="7"/>
  <c r="F40" i="7"/>
  <c r="K26" i="7"/>
  <c r="I40" i="7"/>
  <c r="E40" i="7"/>
  <c r="K40" i="7"/>
  <c r="G40" i="7"/>
  <c r="D40" i="7"/>
  <c r="E49" i="7"/>
  <c r="I49" i="7"/>
  <c r="H26" i="7"/>
  <c r="J26" i="7"/>
  <c r="D49" i="7"/>
  <c r="J40" i="7"/>
  <c r="G26" i="7"/>
  <c r="G49" i="7"/>
  <c r="K49" i="7"/>
  <c r="F49" i="7"/>
  <c r="J49" i="7"/>
  <c r="H49" i="7"/>
  <c r="L49" i="7"/>
  <c r="L40" i="7"/>
  <c r="H40" i="7"/>
  <c r="D26" i="7"/>
  <c r="E35" i="3" l="1"/>
  <c r="E19" i="3" s="1"/>
  <c r="F58" i="7"/>
  <c r="E58" i="7"/>
  <c r="I58" i="7"/>
  <c r="K58" i="7"/>
  <c r="D58" i="7"/>
  <c r="D59" i="7" s="1"/>
  <c r="G58" i="7"/>
  <c r="L58" i="7"/>
  <c r="J58" i="7"/>
  <c r="H58" i="7"/>
  <c r="E59" i="7" l="1"/>
  <c r="F59" i="7" s="1"/>
  <c r="G59" i="7" s="1"/>
  <c r="H59" i="7" s="1"/>
  <c r="I59" i="7" s="1"/>
  <c r="J59" i="7" s="1"/>
  <c r="K59" i="7" s="1"/>
  <c r="L59" i="7" s="1"/>
  <c r="J7" i="1" l="1"/>
  <c r="K7" i="1"/>
  <c r="L7" i="1"/>
  <c r="M7" i="1"/>
  <c r="N7" i="1"/>
  <c r="F8" i="1"/>
  <c r="F12" i="3" l="1"/>
  <c r="F9" i="3" s="1"/>
  <c r="M12" i="3" l="1"/>
  <c r="M9" i="3" s="1"/>
  <c r="H12" i="3"/>
  <c r="H9" i="3" s="1"/>
  <c r="I12" i="3"/>
  <c r="I9" i="3" s="1"/>
  <c r="J12" i="3"/>
  <c r="J9" i="3" s="1"/>
  <c r="K12" i="3"/>
  <c r="K9" i="3" s="1"/>
  <c r="L12" i="3"/>
  <c r="L9" i="3" s="1"/>
  <c r="G12" i="3"/>
  <c r="G9" i="3" s="1"/>
  <c r="E21" i="4" l="1"/>
  <c r="D21" i="4"/>
  <c r="C21" i="4"/>
  <c r="C4" i="4"/>
  <c r="F21" i="3"/>
  <c r="G21" i="3"/>
  <c r="H21" i="3"/>
  <c r="I21" i="3"/>
  <c r="J21" i="3"/>
  <c r="K21" i="3"/>
  <c r="L21" i="3"/>
  <c r="M21" i="3"/>
  <c r="F22" i="3"/>
  <c r="G22" i="3"/>
  <c r="H22" i="3"/>
  <c r="I22" i="3"/>
  <c r="J22" i="3"/>
  <c r="K22" i="3"/>
  <c r="L22" i="3"/>
  <c r="M22" i="3"/>
  <c r="E22" i="3"/>
  <c r="E21" i="3"/>
  <c r="F6" i="2"/>
  <c r="F39" i="2" s="1"/>
  <c r="F40" i="2"/>
  <c r="I15" i="2"/>
  <c r="J15" i="2"/>
  <c r="K15" i="2"/>
  <c r="L15" i="2"/>
  <c r="M15" i="2"/>
  <c r="N15" i="2"/>
  <c r="O15" i="2"/>
  <c r="P15" i="2"/>
  <c r="I8" i="2"/>
  <c r="J8" i="2"/>
  <c r="K8" i="2"/>
  <c r="L8" i="2"/>
  <c r="M8" i="2"/>
  <c r="N8" i="2"/>
  <c r="O8" i="2"/>
  <c r="P8" i="2"/>
  <c r="F15" i="2"/>
  <c r="E18" i="4"/>
  <c r="D18" i="4"/>
  <c r="F52" i="2"/>
  <c r="C18" i="4" s="1"/>
  <c r="M21" i="4"/>
  <c r="L21" i="4"/>
  <c r="K21" i="4"/>
  <c r="J21" i="4"/>
  <c r="I21" i="4"/>
  <c r="H21" i="4"/>
  <c r="G21" i="4"/>
  <c r="F21" i="4"/>
  <c r="F49" i="2"/>
  <c r="F28" i="2"/>
  <c r="H15" i="2"/>
  <c r="G15" i="2"/>
  <c r="H8" i="2"/>
  <c r="G8" i="2"/>
  <c r="F8" i="2"/>
  <c r="P22" i="1"/>
  <c r="P48" i="1" s="1"/>
  <c r="K22" i="1"/>
  <c r="K48" i="1" s="1"/>
  <c r="L22" i="1"/>
  <c r="L48" i="1" s="1"/>
  <c r="M22" i="1"/>
  <c r="M48" i="1" s="1"/>
  <c r="N22" i="1"/>
  <c r="N48" i="1" s="1"/>
  <c r="O22" i="1"/>
  <c r="O48" i="1" s="1"/>
  <c r="J22" i="1"/>
  <c r="J48" i="1" s="1"/>
  <c r="I22" i="1"/>
  <c r="I48" i="1" s="1"/>
  <c r="H22" i="1"/>
  <c r="H48" i="1" s="1"/>
  <c r="G22" i="1"/>
  <c r="G48" i="1" s="1"/>
  <c r="F22" i="1"/>
  <c r="F48" i="1" s="1"/>
  <c r="M20" i="3"/>
  <c r="L20" i="3"/>
  <c r="K20" i="3"/>
  <c r="J20" i="3"/>
  <c r="I20" i="3"/>
  <c r="H20" i="3"/>
  <c r="G20" i="3"/>
  <c r="F20" i="3"/>
  <c r="E20" i="3"/>
  <c r="N47" i="1"/>
  <c r="K8" i="3" s="1"/>
  <c r="J47" i="1"/>
  <c r="G8" i="3" s="1"/>
  <c r="H7" i="1"/>
  <c r="H47" i="1" s="1"/>
  <c r="E8" i="3" s="1"/>
  <c r="G7" i="1"/>
  <c r="F7" i="1"/>
  <c r="F47" i="1" s="1"/>
  <c r="G6" i="1"/>
  <c r="H6" i="1" s="1"/>
  <c r="I6" i="1" s="1"/>
  <c r="C16" i="4" l="1"/>
  <c r="N7" i="2"/>
  <c r="K7" i="2"/>
  <c r="J7" i="2"/>
  <c r="I7" i="2"/>
  <c r="F20" i="4" s="1"/>
  <c r="J11" i="4"/>
  <c r="D11" i="4"/>
  <c r="C15" i="4"/>
  <c r="E11" i="4"/>
  <c r="H11" i="4"/>
  <c r="F11" i="4"/>
  <c r="F22" i="4"/>
  <c r="C17" i="4"/>
  <c r="M11" i="4"/>
  <c r="I11" i="4"/>
  <c r="O7" i="2"/>
  <c r="F59" i="2"/>
  <c r="H59" i="2"/>
  <c r="E10" i="3" s="1"/>
  <c r="E9" i="3" s="1"/>
  <c r="H22" i="4"/>
  <c r="C22" i="4"/>
  <c r="E22" i="4"/>
  <c r="E17" i="4"/>
  <c r="E16" i="4"/>
  <c r="C14" i="4"/>
  <c r="E15" i="4"/>
  <c r="E14" i="4"/>
  <c r="D12" i="4"/>
  <c r="I12" i="4"/>
  <c r="L11" i="4"/>
  <c r="J12" i="4"/>
  <c r="P7" i="2"/>
  <c r="L7" i="2"/>
  <c r="K11" i="4"/>
  <c r="G11" i="4"/>
  <c r="M7" i="2"/>
  <c r="I7" i="1"/>
  <c r="I47" i="1" s="1"/>
  <c r="F8" i="3" s="1"/>
  <c r="O7" i="1"/>
  <c r="L12" i="4" s="1"/>
  <c r="P7" i="1"/>
  <c r="P47" i="1" s="1"/>
  <c r="M8" i="3" s="1"/>
  <c r="K12" i="4"/>
  <c r="L47" i="1"/>
  <c r="I8" i="3" s="1"/>
  <c r="E6" i="4"/>
  <c r="G47" i="1"/>
  <c r="E12" i="4"/>
  <c r="C24" i="4"/>
  <c r="M6" i="4"/>
  <c r="K24" i="4"/>
  <c r="G12" i="4"/>
  <c r="D6" i="4"/>
  <c r="D24" i="4"/>
  <c r="I6" i="4"/>
  <c r="G24" i="4"/>
  <c r="J6" i="1"/>
  <c r="G6" i="3" s="1"/>
  <c r="M47" i="1"/>
  <c r="H6" i="4"/>
  <c r="K47" i="1"/>
  <c r="H8" i="3" s="1"/>
  <c r="E4" i="4"/>
  <c r="K6" i="4"/>
  <c r="G6" i="4"/>
  <c r="M24" i="4"/>
  <c r="I24" i="4"/>
  <c r="E24" i="4"/>
  <c r="F4" i="4"/>
  <c r="L6" i="4"/>
  <c r="J24" i="4"/>
  <c r="F24" i="4"/>
  <c r="N51" i="1"/>
  <c r="D4" i="4"/>
  <c r="C12" i="4"/>
  <c r="H12" i="4"/>
  <c r="J6" i="4"/>
  <c r="F6" i="4"/>
  <c r="L24" i="4"/>
  <c r="H24" i="4"/>
  <c r="F50" i="1"/>
  <c r="J19" i="1"/>
  <c r="N19" i="1"/>
  <c r="E6" i="3"/>
  <c r="F6" i="3"/>
  <c r="G6" i="2"/>
  <c r="G22" i="4"/>
  <c r="G7" i="2"/>
  <c r="H7" i="2"/>
  <c r="I22" i="4"/>
  <c r="F7" i="2"/>
  <c r="C20" i="4" s="1"/>
  <c r="G19" i="1"/>
  <c r="F19" i="1"/>
  <c r="K19" i="1"/>
  <c r="H19" i="1"/>
  <c r="H29" i="1" s="1"/>
  <c r="E23" i="4" s="1"/>
  <c r="M19" i="1"/>
  <c r="M29" i="1" s="1"/>
  <c r="J51" i="1"/>
  <c r="L19" i="1"/>
  <c r="L29" i="1" s="1"/>
  <c r="L18" i="3" l="1"/>
  <c r="F12" i="4"/>
  <c r="H18" i="3"/>
  <c r="G18" i="3"/>
  <c r="G20" i="4"/>
  <c r="O19" i="1"/>
  <c r="O29" i="1" s="1"/>
  <c r="L23" i="4" s="1"/>
  <c r="M30" i="1"/>
  <c r="O47" i="1"/>
  <c r="L8" i="3" s="1"/>
  <c r="L7" i="3" s="1"/>
  <c r="L30" i="1"/>
  <c r="I23" i="4"/>
  <c r="H36" i="2"/>
  <c r="E18" i="3"/>
  <c r="E20" i="4"/>
  <c r="J18" i="3"/>
  <c r="I18" i="3"/>
  <c r="M18" i="3"/>
  <c r="K18" i="3"/>
  <c r="F18" i="3"/>
  <c r="I19" i="1"/>
  <c r="I29" i="1" s="1"/>
  <c r="F23" i="4" s="1"/>
  <c r="M12" i="4"/>
  <c r="P19" i="1"/>
  <c r="P29" i="1" s="1"/>
  <c r="M23" i="4" s="1"/>
  <c r="N20" i="1"/>
  <c r="K7" i="4" s="1"/>
  <c r="N29" i="1"/>
  <c r="K23" i="4" s="1"/>
  <c r="M51" i="1"/>
  <c r="J8" i="3"/>
  <c r="J7" i="3" s="1"/>
  <c r="K29" i="1"/>
  <c r="H23" i="4" s="1"/>
  <c r="J20" i="1"/>
  <c r="G7" i="4" s="1"/>
  <c r="J29" i="1"/>
  <c r="F20" i="1"/>
  <c r="C7" i="4" s="1"/>
  <c r="F29" i="1"/>
  <c r="C23" i="4" s="1"/>
  <c r="G20" i="1"/>
  <c r="D7" i="4" s="1"/>
  <c r="G29" i="1"/>
  <c r="K6" i="1"/>
  <c r="G4" i="4"/>
  <c r="F53" i="1"/>
  <c r="F54" i="1" s="1"/>
  <c r="C9" i="4" s="1"/>
  <c r="E17" i="3"/>
  <c r="F36" i="2"/>
  <c r="H51" i="1"/>
  <c r="P50" i="1"/>
  <c r="I7" i="3"/>
  <c r="L50" i="1"/>
  <c r="I50" i="1"/>
  <c r="F7" i="3"/>
  <c r="K7" i="3"/>
  <c r="N50" i="1"/>
  <c r="N54" i="1" s="1"/>
  <c r="K9" i="4" s="1"/>
  <c r="I51" i="1"/>
  <c r="H50" i="1"/>
  <c r="E7" i="3"/>
  <c r="P51" i="1"/>
  <c r="K51" i="1"/>
  <c r="G7" i="3"/>
  <c r="J50" i="1"/>
  <c r="M50" i="1"/>
  <c r="L51" i="1"/>
  <c r="K50" i="1"/>
  <c r="K54" i="1" s="1"/>
  <c r="H9" i="4" s="1"/>
  <c r="G39" i="2"/>
  <c r="H6" i="2"/>
  <c r="H7" i="3"/>
  <c r="I20" i="4"/>
  <c r="J22" i="4"/>
  <c r="K20" i="1"/>
  <c r="H7" i="4" s="1"/>
  <c r="F51" i="1"/>
  <c r="G50" i="1"/>
  <c r="G53" i="1" s="1"/>
  <c r="H20" i="1"/>
  <c r="E7" i="4" s="1"/>
  <c r="L20" i="1"/>
  <c r="I7" i="4" s="1"/>
  <c r="G51" i="1"/>
  <c r="M20" i="1"/>
  <c r="J7" i="4" s="1"/>
  <c r="O20" i="1" l="1"/>
  <c r="L7" i="4" s="1"/>
  <c r="I20" i="1"/>
  <c r="F7" i="4" s="1"/>
  <c r="O50" i="1"/>
  <c r="O54" i="1" s="1"/>
  <c r="L9" i="4" s="1"/>
  <c r="G36" i="1"/>
  <c r="G37" i="1" s="1"/>
  <c r="D23" i="4"/>
  <c r="J36" i="1"/>
  <c r="J37" i="1" s="1"/>
  <c r="G23" i="4"/>
  <c r="O51" i="1"/>
  <c r="H20" i="4"/>
  <c r="O30" i="1"/>
  <c r="L8" i="4" s="1"/>
  <c r="O36" i="1"/>
  <c r="O37" i="1" s="1"/>
  <c r="P20" i="1"/>
  <c r="M7" i="4" s="1"/>
  <c r="J30" i="1"/>
  <c r="G8" i="4" s="1"/>
  <c r="K36" i="1"/>
  <c r="K37" i="1" s="1"/>
  <c r="K30" i="1"/>
  <c r="H8" i="4" s="1"/>
  <c r="G30" i="1"/>
  <c r="D8" i="4" s="1"/>
  <c r="N36" i="1"/>
  <c r="N37" i="1" s="1"/>
  <c r="L6" i="1"/>
  <c r="H4" i="4"/>
  <c r="H6" i="3"/>
  <c r="N30" i="1"/>
  <c r="K8" i="4" s="1"/>
  <c r="I6" i="2"/>
  <c r="H39" i="2"/>
  <c r="K22" i="4"/>
  <c r="F36" i="1"/>
  <c r="F30" i="1"/>
  <c r="C8" i="4" s="1"/>
  <c r="P54" i="1"/>
  <c r="M9" i="4" s="1"/>
  <c r="J8" i="4"/>
  <c r="M36" i="1"/>
  <c r="M37" i="1" s="1"/>
  <c r="H54" i="1"/>
  <c r="E9" i="4" s="1"/>
  <c r="I30" i="1"/>
  <c r="F8" i="4" s="1"/>
  <c r="I36" i="1"/>
  <c r="J54" i="1"/>
  <c r="G9" i="4" s="1"/>
  <c r="I8" i="4"/>
  <c r="L36" i="1"/>
  <c r="L37" i="1" s="1"/>
  <c r="H30" i="1"/>
  <c r="E8" i="4" s="1"/>
  <c r="H36" i="1"/>
  <c r="L54" i="1"/>
  <c r="I9" i="4" s="1"/>
  <c r="M54" i="1"/>
  <c r="J9" i="4" s="1"/>
  <c r="I54" i="1"/>
  <c r="F9" i="4" s="1"/>
  <c r="P30" i="1"/>
  <c r="M8" i="4" s="1"/>
  <c r="P36" i="1"/>
  <c r="G47" i="2" l="1"/>
  <c r="G46" i="2"/>
  <c r="G40" i="2" s="1"/>
  <c r="G54" i="1"/>
  <c r="D9" i="4" s="1"/>
  <c r="D25" i="4"/>
  <c r="K25" i="4"/>
  <c r="G25" i="4"/>
  <c r="L25" i="4"/>
  <c r="J20" i="4"/>
  <c r="H25" i="4"/>
  <c r="M6" i="1"/>
  <c r="I4" i="4"/>
  <c r="I6" i="3"/>
  <c r="P37" i="1"/>
  <c r="M25" i="4"/>
  <c r="J25" i="4"/>
  <c r="I25" i="4"/>
  <c r="I37" i="1"/>
  <c r="F25" i="4"/>
  <c r="H37" i="1"/>
  <c r="E25" i="4"/>
  <c r="F37" i="1"/>
  <c r="C25" i="4"/>
  <c r="I39" i="2"/>
  <c r="J6" i="2"/>
  <c r="I36" i="2"/>
  <c r="L22" i="4"/>
  <c r="G59" i="2" l="1"/>
  <c r="D22" i="4"/>
  <c r="L20" i="4"/>
  <c r="K20" i="4"/>
  <c r="N6" i="1"/>
  <c r="J4" i="4"/>
  <c r="J6" i="3"/>
  <c r="J39" i="2"/>
  <c r="K6" i="2"/>
  <c r="M22" i="4"/>
  <c r="J36" i="2"/>
  <c r="M20" i="4" l="1"/>
  <c r="O6" i="1"/>
  <c r="K4" i="4"/>
  <c r="K6" i="3"/>
  <c r="L6" i="2"/>
  <c r="K39" i="2"/>
  <c r="P6" i="1" l="1"/>
  <c r="L4" i="4"/>
  <c r="L6" i="3"/>
  <c r="L39" i="2"/>
  <c r="M6" i="2"/>
  <c r="L36" i="2"/>
  <c r="K36" i="2"/>
  <c r="M6" i="3" l="1"/>
  <c r="M4" i="4"/>
  <c r="N6" i="2"/>
  <c r="M39" i="2"/>
  <c r="N36" i="2"/>
  <c r="O6" i="2" l="1"/>
  <c r="N39" i="2"/>
  <c r="M36" i="2"/>
  <c r="O39" i="2" l="1"/>
  <c r="P6" i="2"/>
  <c r="P39" i="2" s="1"/>
  <c r="O36" i="2"/>
  <c r="P36" i="2" l="1"/>
  <c r="M13" i="3" l="1"/>
  <c r="M7" i="3" s="1"/>
  <c r="D16" i="4"/>
  <c r="D17" i="4" l="1"/>
  <c r="D15" i="4"/>
  <c r="G36" i="2"/>
  <c r="D20" i="4"/>
  <c r="D14" i="4"/>
  <c r="E16" i="3"/>
  <c r="E25" i="3" s="1"/>
  <c r="E26" i="3" s="1"/>
  <c r="J14" i="4"/>
  <c r="J16" i="4"/>
  <c r="J17" i="4"/>
  <c r="J15" i="4"/>
  <c r="M59" i="2"/>
  <c r="M57" i="2"/>
  <c r="J18" i="4"/>
  <c r="J59" i="2"/>
  <c r="G17" i="4"/>
  <c r="G16" i="4"/>
  <c r="G14" i="4"/>
  <c r="G15" i="4"/>
  <c r="J57" i="2"/>
  <c r="G18" i="4"/>
  <c r="K15" i="4"/>
  <c r="K14" i="4"/>
  <c r="K16" i="4"/>
  <c r="K17" i="4"/>
  <c r="N59" i="2"/>
  <c r="N57" i="2"/>
  <c r="K18" i="4"/>
  <c r="H14" i="4"/>
  <c r="H17" i="4"/>
  <c r="H16" i="4"/>
  <c r="H15" i="4"/>
  <c r="K59" i="2"/>
  <c r="K57" i="2"/>
  <c r="H18" i="4"/>
  <c r="L17" i="4"/>
  <c r="L16" i="4"/>
  <c r="O59" i="2"/>
  <c r="L15" i="4"/>
  <c r="L14" i="4"/>
  <c r="O57" i="2"/>
  <c r="L34" i="3" s="1"/>
  <c r="L35" i="3" s="1"/>
  <c r="L19" i="3" s="1"/>
  <c r="L16" i="3" s="1"/>
  <c r="L25" i="3" s="1"/>
  <c r="L18" i="4"/>
  <c r="I59" i="2"/>
  <c r="F17" i="4"/>
  <c r="F18" i="4"/>
  <c r="F14" i="4"/>
  <c r="F16" i="4"/>
  <c r="I57" i="2"/>
  <c r="F34" i="3" s="1"/>
  <c r="F35" i="3" s="1"/>
  <c r="F19" i="3" s="1"/>
  <c r="F16" i="3" s="1"/>
  <c r="F25" i="3" s="1"/>
  <c r="F15" i="4"/>
  <c r="I14" i="4"/>
  <c r="I17" i="4"/>
  <c r="I16" i="4"/>
  <c r="I15" i="4"/>
  <c r="L59" i="2"/>
  <c r="L57" i="2"/>
  <c r="I34" i="3" s="1"/>
  <c r="I35" i="3" s="1"/>
  <c r="I19" i="3" s="1"/>
  <c r="I16" i="3" s="1"/>
  <c r="I25" i="3" s="1"/>
  <c r="I18" i="4"/>
  <c r="M17" i="4"/>
  <c r="M15" i="4"/>
  <c r="M14" i="4"/>
  <c r="M16" i="4"/>
  <c r="P59" i="2"/>
  <c r="P57" i="2"/>
  <c r="M18" i="4"/>
  <c r="H34" i="3" l="1"/>
  <c r="H35" i="3" s="1"/>
  <c r="H19" i="3" s="1"/>
  <c r="H16" i="3" s="1"/>
  <c r="H25" i="3" s="1"/>
  <c r="K34" i="3"/>
  <c r="K35" i="3" s="1"/>
  <c r="K19" i="3" s="1"/>
  <c r="K16" i="3" s="1"/>
  <c r="K25" i="3" s="1"/>
  <c r="J34" i="3"/>
  <c r="J35" i="3" s="1"/>
  <c r="J19" i="3" s="1"/>
  <c r="J16" i="3" s="1"/>
  <c r="J25" i="3" s="1"/>
  <c r="G34" i="3"/>
  <c r="G35" i="3" s="1"/>
  <c r="G19" i="3" s="1"/>
  <c r="G16" i="3" s="1"/>
  <c r="G25" i="3" s="1"/>
  <c r="M34" i="3"/>
  <c r="M35" i="3" s="1"/>
  <c r="M19" i="3" s="1"/>
  <c r="M16" i="3" s="1"/>
  <c r="M25" i="3" s="1"/>
  <c r="F26" i="3"/>
  <c r="G26" i="3" l="1"/>
  <c r="H26" i="3" s="1"/>
  <c r="I26" i="3" s="1"/>
  <c r="J26" i="3" s="1"/>
  <c r="K26" i="3" s="1"/>
  <c r="L26" i="3" s="1"/>
  <c r="M26" i="3" s="1"/>
</calcChain>
</file>

<file path=xl/sharedStrings.xml><?xml version="1.0" encoding="utf-8"?>
<sst xmlns="http://schemas.openxmlformats.org/spreadsheetml/2006/main" count="403" uniqueCount="293">
  <si>
    <t>I.</t>
  </si>
  <si>
    <t>POSLOVNI PRIHODI</t>
  </si>
  <si>
    <t>a.</t>
  </si>
  <si>
    <t>Prihodi od prodaje</t>
  </si>
  <si>
    <t>AOP 252</t>
  </si>
  <si>
    <t>AOP 253</t>
  </si>
  <si>
    <t>b.</t>
  </si>
  <si>
    <t>II.</t>
  </si>
  <si>
    <t>MATERIJALNI TROŠKOVI</t>
  </si>
  <si>
    <t>Troškovi sirovina i materijala</t>
  </si>
  <si>
    <t>AOP 136</t>
  </si>
  <si>
    <t>Troškovi prodane robe</t>
  </si>
  <si>
    <t>AOP 137</t>
  </si>
  <si>
    <t>c.</t>
  </si>
  <si>
    <t>Ostali vanjski troškovi</t>
  </si>
  <si>
    <t>AOP 138</t>
  </si>
  <si>
    <t>III.</t>
  </si>
  <si>
    <t>BRUTO DOBIT</t>
  </si>
  <si>
    <t>%Bruto marža</t>
  </si>
  <si>
    <t>IV.</t>
  </si>
  <si>
    <t>OSTALI POSLOVNI RASHODI</t>
  </si>
  <si>
    <t>Promjene vrijednosti zaliha gotovih proizvoda</t>
  </si>
  <si>
    <t>AOP 134</t>
  </si>
  <si>
    <t>Troškovi zaposlenih</t>
  </si>
  <si>
    <t>AOP 139</t>
  </si>
  <si>
    <t>Ostali troškovi poslovanja</t>
  </si>
  <si>
    <t>AOP 144</t>
  </si>
  <si>
    <t>d.</t>
  </si>
  <si>
    <t>Rezeviranja i Ostali poslovni rashodi</t>
  </si>
  <si>
    <t>AOP 148 + AOP 155</t>
  </si>
  <si>
    <t>V.</t>
  </si>
  <si>
    <t>EBITDA</t>
  </si>
  <si>
    <t>VI.</t>
  </si>
  <si>
    <t>AMORTIZACIJA</t>
  </si>
  <si>
    <t>AOP 143</t>
  </si>
  <si>
    <t>AOP 145</t>
  </si>
  <si>
    <t>VIII.</t>
  </si>
  <si>
    <t>EBIT</t>
  </si>
  <si>
    <t>IX.</t>
  </si>
  <si>
    <t>FINANCIJSKI PRIHODI</t>
  </si>
  <si>
    <t>AOP 156</t>
  </si>
  <si>
    <t>X.</t>
  </si>
  <si>
    <t>FINANCIJSKI RASHODI</t>
  </si>
  <si>
    <t>AOP 167</t>
  </si>
  <si>
    <t>XI.</t>
  </si>
  <si>
    <t>UKUPNI PRIHODI</t>
  </si>
  <si>
    <t>XII.</t>
  </si>
  <si>
    <t>UKUPNI RASHODI</t>
  </si>
  <si>
    <t>XIII.</t>
  </si>
  <si>
    <t>DOBIT PRIJE OPOREZIVANJA</t>
  </si>
  <si>
    <t>GUBITAK PRIJE OPOREZIVANJA</t>
  </si>
  <si>
    <t>XIV.</t>
  </si>
  <si>
    <t>Porez na dobit</t>
  </si>
  <si>
    <t>AOP 184</t>
  </si>
  <si>
    <t>XV.</t>
  </si>
  <si>
    <t>a. Prijenos postojećih izvora</t>
  </si>
  <si>
    <t>%Neto marža</t>
  </si>
  <si>
    <t>c. Bespovratna sredstva</t>
  </si>
  <si>
    <t>a. Osnovna sredstva</t>
  </si>
  <si>
    <t>b. Obrtna sredstva</t>
  </si>
  <si>
    <t>AKTIVA</t>
  </si>
  <si>
    <t>A.</t>
  </si>
  <si>
    <t>DUGOTRAJNA IMOVINA</t>
  </si>
  <si>
    <t>1.</t>
  </si>
  <si>
    <t>Nematerijalna imovina</t>
  </si>
  <si>
    <t>a. Izdaci za istraživanje i razvoj</t>
  </si>
  <si>
    <t>AOP 004</t>
  </si>
  <si>
    <t>b. Patenti,licencije, koncesije, itd.</t>
  </si>
  <si>
    <t>AOP 005</t>
  </si>
  <si>
    <t>c. Goodwill</t>
  </si>
  <si>
    <t>AOP 006</t>
  </si>
  <si>
    <t>d. Predujmovi za nabavu nematerijalne imovine</t>
  </si>
  <si>
    <t>AOP 007</t>
  </si>
  <si>
    <t>e. Nematerijalna imovina u pripremi</t>
  </si>
  <si>
    <t>AOP 008</t>
  </si>
  <si>
    <t>f. Ostala nematerijalna imovina</t>
  </si>
  <si>
    <t>AOP 009</t>
  </si>
  <si>
    <t>2.</t>
  </si>
  <si>
    <t>Materijalna imovina</t>
  </si>
  <si>
    <t>a. Zemljište</t>
  </si>
  <si>
    <t>AOP 011</t>
  </si>
  <si>
    <t>b. Građevinski objekti</t>
  </si>
  <si>
    <t>AOP 012</t>
  </si>
  <si>
    <t xml:space="preserve">c. Postrojenja i oprema </t>
  </si>
  <si>
    <t>AOP 013</t>
  </si>
  <si>
    <t>d. Alati, pogonski inventar i transportna imovina</t>
  </si>
  <si>
    <t>AOP 014</t>
  </si>
  <si>
    <t>e. Biološka imovina</t>
  </si>
  <si>
    <t>AOP 015</t>
  </si>
  <si>
    <t>f. Predujmovi za materijalnu imovinu</t>
  </si>
  <si>
    <t>AOP 016</t>
  </si>
  <si>
    <t>g. Materijalna imovina u pripremi</t>
  </si>
  <si>
    <t>AOP 017</t>
  </si>
  <si>
    <t>h. Ostala materijalna imovina</t>
  </si>
  <si>
    <t>AOP 018</t>
  </si>
  <si>
    <t>i. Ulaganje u nekretnine</t>
  </si>
  <si>
    <t>AOP 019</t>
  </si>
  <si>
    <t>3.</t>
  </si>
  <si>
    <t>Financijska imovina</t>
  </si>
  <si>
    <t>AOP 020</t>
  </si>
  <si>
    <t>4.</t>
  </si>
  <si>
    <t>Potraživanja</t>
  </si>
  <si>
    <t>AOP 031</t>
  </si>
  <si>
    <t>5.</t>
  </si>
  <si>
    <t>Odgođena porezna imovina</t>
  </si>
  <si>
    <t>AOP 036</t>
  </si>
  <si>
    <t>B.</t>
  </si>
  <si>
    <t>KRATKOTRAJNA IMOVINA</t>
  </si>
  <si>
    <t>Zalihe</t>
  </si>
  <si>
    <t>AOP 038</t>
  </si>
  <si>
    <t>Potraživanja od kupaca</t>
  </si>
  <si>
    <t>AOP 049</t>
  </si>
  <si>
    <t>Ostala potraživanja</t>
  </si>
  <si>
    <t>AOP 053</t>
  </si>
  <si>
    <t>Novac u banci i blagajni</t>
  </si>
  <si>
    <t>AOP 063</t>
  </si>
  <si>
    <t>C.</t>
  </si>
  <si>
    <t>POTRAŽIVANJA ZA UPISANI A NEUPLAĆENI KAPITAL</t>
  </si>
  <si>
    <t>AOP 001</t>
  </si>
  <si>
    <t>D.</t>
  </si>
  <si>
    <t>PLAĆENI TROŠKOVI BUDUĆEG RAZDOBLJA I OBRAČUNATI PRIHODI</t>
  </si>
  <si>
    <t>AOP 064</t>
  </si>
  <si>
    <t>E.</t>
  </si>
  <si>
    <t>UKUPNO AKTIVA</t>
  </si>
  <si>
    <t>PASIVA</t>
  </si>
  <si>
    <t>F.</t>
  </si>
  <si>
    <t>KAPITAL I REZERVE</t>
  </si>
  <si>
    <t>Upisani kapital</t>
  </si>
  <si>
    <t>AOP 068</t>
  </si>
  <si>
    <t xml:space="preserve">2. </t>
  </si>
  <si>
    <t>Revalorizacijske rezerve</t>
  </si>
  <si>
    <t>AOP 076</t>
  </si>
  <si>
    <t>Zadržana dobit</t>
  </si>
  <si>
    <t>AOP 084</t>
  </si>
  <si>
    <t>Preneseni gubitak</t>
  </si>
  <si>
    <t>AOP 085</t>
  </si>
  <si>
    <t>Dobit poslovne godine</t>
  </si>
  <si>
    <t>AOP 087</t>
  </si>
  <si>
    <t>6.</t>
  </si>
  <si>
    <t>Gubitak poslovne godine</t>
  </si>
  <si>
    <t>AOP 088</t>
  </si>
  <si>
    <t>G.</t>
  </si>
  <si>
    <t>REZERVIRANJA</t>
  </si>
  <si>
    <t>AOP 090</t>
  </si>
  <si>
    <t>H.</t>
  </si>
  <si>
    <t>DUGOROČNE OBVEZE</t>
  </si>
  <si>
    <t>Dugoročni krediti</t>
  </si>
  <si>
    <t>AOP 103</t>
  </si>
  <si>
    <t>KRATKOROČNE OBVEZE</t>
  </si>
  <si>
    <t>Kratkoročni krediti</t>
  </si>
  <si>
    <t>AOP 115</t>
  </si>
  <si>
    <t>Obveze prema dobavljačima</t>
  </si>
  <si>
    <t>AOP 117</t>
  </si>
  <si>
    <t>Obveze prema zaposlenima</t>
  </si>
  <si>
    <t>AOP 119</t>
  </si>
  <si>
    <t>Obveze za poreze i doprinose</t>
  </si>
  <si>
    <t>AOP 120</t>
  </si>
  <si>
    <t>J.</t>
  </si>
  <si>
    <t>ODGOĐENO PLAĆANJE TROŠKOVA I PRIHOD BUDUĆEGA RAZDOBLJA</t>
  </si>
  <si>
    <t>AOP 124</t>
  </si>
  <si>
    <t>K.</t>
  </si>
  <si>
    <t>UKUPNO PASIVA</t>
  </si>
  <si>
    <t>/</t>
  </si>
  <si>
    <t>% EBITDA marža</t>
  </si>
  <si>
    <t>%EBIT marža</t>
  </si>
  <si>
    <t>AOP 069 + 070 + 077</t>
  </si>
  <si>
    <t>AOP 130 + 131 + AOP 132</t>
  </si>
  <si>
    <t>UDIO U DOBITI OD DRUŠTAVA POVEZANIH SUDJELUJUĆIM INTERESOM</t>
  </si>
  <si>
    <t>UDIO U DOBITI OD ZAJEDNIČKIH POTHVATA</t>
  </si>
  <si>
    <t>UDIO U GUBITKU OD DRUŠTAVA POVEZANIH SUDJELUJUĆIM INTERESOM</t>
  </si>
  <si>
    <t>UDIO U GUBITKU OD ZAJEDNIČKIH POTHVATA</t>
  </si>
  <si>
    <t>AOP 175</t>
  </si>
  <si>
    <t>AOP 176</t>
  </si>
  <si>
    <t>AOP 177</t>
  </si>
  <si>
    <t>AOP 178</t>
  </si>
  <si>
    <t>7.</t>
  </si>
  <si>
    <t>8.</t>
  </si>
  <si>
    <t>9.</t>
  </si>
  <si>
    <t>10.</t>
  </si>
  <si>
    <t>11.</t>
  </si>
  <si>
    <t>PRIMICI</t>
  </si>
  <si>
    <t>Izvori financiranja projekta</t>
  </si>
  <si>
    <t>IZDACI</t>
  </si>
  <si>
    <t>Prijenos postojeće imovine</t>
  </si>
  <si>
    <t xml:space="preserve">Ulaganja u dugotrajnu imovinu </t>
  </si>
  <si>
    <t xml:space="preserve">Ulaganja u kratkotrajnu imovinu </t>
  </si>
  <si>
    <t>Materijalni i nematerijalni troškovi</t>
  </si>
  <si>
    <t>Troškovi osoblja</t>
  </si>
  <si>
    <t>Porez na dobit/dohodak</t>
  </si>
  <si>
    <t>Anuitet kredita</t>
  </si>
  <si>
    <t>Ostali troškovi</t>
  </si>
  <si>
    <t>NETO PRIMICI</t>
  </si>
  <si>
    <t>KUMULATIV</t>
  </si>
  <si>
    <t>PRIHODI I PROFITABILNOST</t>
  </si>
  <si>
    <t>Rast / pad prihoda od prodaje</t>
  </si>
  <si>
    <t>-</t>
  </si>
  <si>
    <t>Bruto maža</t>
  </si>
  <si>
    <t>EBITDA marža</t>
  </si>
  <si>
    <t>NETO marža</t>
  </si>
  <si>
    <t>Neto ulaganja u dugotrajnu imovinu</t>
  </si>
  <si>
    <t>Obrtaj dugotrajne imovine</t>
  </si>
  <si>
    <t>RADNI KAPITAL</t>
  </si>
  <si>
    <t>Radni kapital</t>
  </si>
  <si>
    <t>Radni kapital (bez kredita)</t>
  </si>
  <si>
    <t>Tekuća likvidnost</t>
  </si>
  <si>
    <t>Ubrzana likvidnost</t>
  </si>
  <si>
    <t>Trenutna likvidnost</t>
  </si>
  <si>
    <t>ZADUŽENOST</t>
  </si>
  <si>
    <t>Udio vlastitog financiranja</t>
  </si>
  <si>
    <t>Odnos duga i glavnice</t>
  </si>
  <si>
    <t>Pokazatelj otplate (godine)</t>
  </si>
  <si>
    <t>Udio KR kredita u prihodima</t>
  </si>
  <si>
    <t>Pokriće kamata</t>
  </si>
  <si>
    <t>Kreditni dug</t>
  </si>
  <si>
    <t>FINANCIJSKI POKAZATELJI</t>
  </si>
  <si>
    <t>e.</t>
  </si>
  <si>
    <t>VII.</t>
  </si>
  <si>
    <t>VRIJEDNOSNO USKLAĐENJE</t>
  </si>
  <si>
    <t>b. Kredit / leasing / zadužnica</t>
  </si>
  <si>
    <t>Prihodi od bespovratne potpore iz ovog poziva</t>
  </si>
  <si>
    <t>Ostali poslovni prihodi (bez potpore iz ovog poziva)</t>
  </si>
  <si>
    <t>Broj zaposlenih prema satima rada</t>
  </si>
  <si>
    <t>RefStr</t>
  </si>
  <si>
    <t>Prihodi</t>
  </si>
  <si>
    <t>Ostatak vrijednosti</t>
  </si>
  <si>
    <t>1. Prihodi od prodaje u zemlji</t>
  </si>
  <si>
    <t>2. Prihodi od prodaje u inozemstvu</t>
  </si>
  <si>
    <t>POZIV NA DOSTAVU PROJEKTNIH PRIJEDLOGA</t>
  </si>
  <si>
    <t>Naziv projektnog prijedloga:</t>
  </si>
  <si>
    <t>Prijavitelj:</t>
  </si>
  <si>
    <t>Pripremila/o:</t>
  </si>
  <si>
    <t>Datum:</t>
  </si>
  <si>
    <t>Sadržaj</t>
  </si>
  <si>
    <t>3. Financijski tok</t>
  </si>
  <si>
    <t>1. RDG</t>
  </si>
  <si>
    <t>2. Bilanca</t>
  </si>
  <si>
    <t>AOP OZNAKA</t>
  </si>
  <si>
    <t>POKAZATELJI SU INFOMRATIVNOG KARAKTERA</t>
  </si>
  <si>
    <t>Primici u gotovini</t>
  </si>
  <si>
    <t>Primici putem žiro-računa</t>
  </si>
  <si>
    <t>Primici u naravi</t>
  </si>
  <si>
    <t>Primici u svezi otuđenja materijalne i nematerijalne imovine</t>
  </si>
  <si>
    <t>Primici poreznog razdoblja u visini iznosa evidentiranih izdataka nastalih temeljem amortizacije</t>
  </si>
  <si>
    <t>PDV u primicima</t>
  </si>
  <si>
    <t>UKUPNO PRIMICI</t>
  </si>
  <si>
    <t>Izdaci u gotovini</t>
  </si>
  <si>
    <t>Izdaci putem žiro-računa</t>
  </si>
  <si>
    <t>Izdaci u naravi</t>
  </si>
  <si>
    <t>Izdaci otpisa</t>
  </si>
  <si>
    <t>Izdaci reprezentacije</t>
  </si>
  <si>
    <t>Izdaci u svezi s otuđenjem materijalne i nematerijalne imovine</t>
  </si>
  <si>
    <t>PDV u izdacima</t>
  </si>
  <si>
    <t>Izdaci koji se porezno ne priznaju</t>
  </si>
  <si>
    <t>UKUPNO IZDACI</t>
  </si>
  <si>
    <t>OSTVARENO DOHODAK / GUBITAK</t>
  </si>
  <si>
    <t>Broj zaposlenih radnika na dan 31.12.</t>
  </si>
  <si>
    <t>f.</t>
  </si>
  <si>
    <t>g.</t>
  </si>
  <si>
    <t>h.</t>
  </si>
  <si>
    <r>
      <t xml:space="preserve">Ova tablica predstavlja </t>
    </r>
    <r>
      <rPr>
        <b/>
        <sz val="10"/>
        <rFont val="Arial"/>
        <family val="2"/>
      </rPr>
      <t>Financijski tok</t>
    </r>
    <r>
      <rPr>
        <sz val="10"/>
        <rFont val="Arial"/>
        <family val="2"/>
      </rPr>
      <t xml:space="preserve"> koji će pokazati da je kumulativ neto primitaka pozitivan na godišnjoj razini tijekom trajanja provedbe do kraja razdoblja održivosti Projekta.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</si>
  <si>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radi lakšeg pronalaska potrebnih podataka prilikom prepisivanja.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AOP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Oznaka </t>
    </r>
    <r>
      <rPr>
        <b/>
        <sz val="10"/>
        <rFont val="Arial"/>
        <family val="2"/>
      </rPr>
      <t>RefStr</t>
    </r>
    <r>
      <rPr>
        <sz val="10"/>
        <rFont val="Arial"/>
        <family val="2"/>
      </rPr>
      <t xml:space="preserve"> se odnosi na referentnu odnosno na prvu stranicu GFI-a.
</t>
    </r>
    <r>
      <rPr>
        <b/>
        <sz val="10"/>
        <color rgb="FFFF0000"/>
        <rFont val="Arial"/>
        <family val="2"/>
      </rPr>
      <t>4.</t>
    </r>
    <r>
      <rPr>
        <sz val="10"/>
        <rFont val="Arial"/>
        <family val="2"/>
      </rPr>
      <t xml:space="preserve"> Projekciju RDG-a je potrebno popuniti samo za razdoblje od godine predaje projektne prijave (n) pa do treće godine nakon godine završetka projekta (m+3).</t>
    </r>
  </si>
  <si>
    <r>
      <rPr>
        <b/>
        <sz val="10"/>
        <color rgb="FFFF0000"/>
        <rFont val="Arial"/>
        <family val="2"/>
      </rPr>
      <t xml:space="preserve">UPUTE ZA POPUNJAVANJE: 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radi lakšeg pronalaska potrebnih podataka prilikom prepisivanja.
</t>
    </r>
    <r>
      <rPr>
        <b/>
        <sz val="10"/>
        <color rgb="FFFF0000"/>
        <rFont val="Arial"/>
        <family val="2"/>
      </rPr>
      <t>3.</t>
    </r>
    <r>
      <rPr>
        <sz val="10"/>
        <rFont val="Arial"/>
        <family val="2"/>
      </rPr>
      <t xml:space="preserve"> Projekciju bilance je potrebno popuniti samo za razdoblje od godine predaje projektne prijave (n) pa do treće godine nakon godine završetka projekta (m+3).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</si>
  <si>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Svi ostali podaci se automatski popunjavaju (uzimaju) iz prethodnih tablica RDG-a i Bilance.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Zadnja godina koju je potrebno prikazati je treća godina nakon završetka provedbe projekta (m+3).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</si>
  <si>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dohodak.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>Iz prijave poreza na dohodak (Obrazac DOH) za godinu koja prethodi godini projektne prijave (n-1), potrebno je prepisati podatke za tu godinu. U tablici su navedene iste stavke kao i u pregledu poslovnih primitaka i izdataka od samostalne djelatnosti u DOH obrascu, radi lakšeg pronalaska potrebnih podataka prilikom prepisivanja.</t>
    </r>
    <r>
      <rPr>
        <b/>
        <sz val="10"/>
        <color rgb="FFFF0000"/>
        <rFont val="Arial"/>
        <family val="2"/>
      </rPr>
      <t xml:space="preserve">
3.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Projekciju primitaka i izdataka je potrebno popuniti samo za razdoblje od godine predaje projektne prijave (n) pa do treće godine nakon godine završetka projekta (m+3).</t>
    </r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</si>
  <si>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</si>
  <si>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</si>
  <si>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4. DOH</t>
  </si>
  <si>
    <t>OBRAZAC 5. FINANCIJSKI PODACI</t>
  </si>
  <si>
    <t>Popis dugotrajne imovine na dan 31.12. za godinu n-1</t>
  </si>
  <si>
    <t>Tablica 2. POPIS DUGOTRAJNE IMOVINE</t>
  </si>
  <si>
    <t>Tablica 3. FINANCIJSKI TOK</t>
  </si>
  <si>
    <t>Tablica 1. PROJEKCIJA PRIMITAKA I IZDATAKA</t>
  </si>
  <si>
    <r>
      <rPr>
        <b/>
        <sz val="10"/>
        <rFont val="Arial"/>
        <family val="2"/>
      </rPr>
      <t>Ako je primjenjivo</t>
    </r>
    <r>
      <rPr>
        <sz val="10"/>
        <rFont val="Arial"/>
        <family val="2"/>
      </rPr>
      <t>, upišite ukupan iznos stavke 9. iz Obrasca DI - 'POPIS DUGOTRAJNE IMOVINE NA DAN' te isti obrazac priložite prilikom podnošenja uz projektnog prijedloga.</t>
    </r>
  </si>
  <si>
    <t>AOP 037</t>
  </si>
  <si>
    <t>AOP 109</t>
  </si>
  <si>
    <t>AOP 097</t>
  </si>
  <si>
    <t>Ostalo</t>
  </si>
  <si>
    <t>AOP 128 + AOP 129</t>
  </si>
  <si>
    <r>
      <t xml:space="preserve">Ukupno sve ostale rezerve </t>
    </r>
    <r>
      <rPr>
        <sz val="8"/>
        <rFont val="Arial"/>
        <family val="2"/>
      </rPr>
      <t>(zbroj više AOP-a)</t>
    </r>
  </si>
  <si>
    <t>n</t>
  </si>
  <si>
    <t>n-1</t>
  </si>
  <si>
    <t>n-2</t>
  </si>
  <si>
    <t>Promjena kratkotrajne imovine</t>
  </si>
  <si>
    <t>Promjena kratkoročnih obveza</t>
  </si>
  <si>
    <t>Podatak (u redak 47) unosite samo za godinu koja je zadnja godina održivosti rezultata projekta (m+3).</t>
  </si>
  <si>
    <t>Unosi se podatak iz Bilance - Ukupna dugotrajna imovina za tu godinu (m+3).</t>
  </si>
  <si>
    <t>Podatak (u redak 48) unosite samo za godinu koja je zadnja godina održivosti rezultata projekta (m+3).</t>
  </si>
  <si>
    <t>Unosi se podatak iz Bilance - zbroj Zaliha i Potraživanja od kupaca za tu godinu (m+3).</t>
  </si>
  <si>
    <t>Neto promjena obrtnog kapitala</t>
  </si>
  <si>
    <t>Podatak (u redak R15) unosite samo za godinu koja je zadnja godina održivosti rezultata projekta (m+3).</t>
  </si>
  <si>
    <t>Podatak (u redak R14) unosite samo za godinu koja je zadnja godina održivosti rezultata projekta (m+3).</t>
  </si>
  <si>
    <t>KOMERCIJALIZACIJA INOVACIJA 
(Referentni broj: C1.1.2. R2-I5)</t>
  </si>
  <si>
    <t>NETO DOBIT / GUBITAK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</si>
</sst>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;[Red]\-0\ "/>
    <numFmt numFmtId="165" formatCode="#,##0.0"/>
    <numFmt numFmtId="166" formatCode="0.0%"/>
  </numFmts>
  <fonts count="4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sz val="11"/>
      <color rgb="FF31849B"/>
      <name val="Arial"/>
      <family val="2"/>
      <charset val="238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D1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theme="0" tint="-0.34998626667073579"/>
        <bgColor theme="0" tint="-4.9989318521683403E-2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77111117893"/>
      </bottom>
      <diagonal/>
    </border>
    <border>
      <left/>
      <right/>
      <top style="medium">
        <color indexed="64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medium">
        <color indexed="64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medium">
        <color indexed="64"/>
      </top>
      <bottom style="thin">
        <color theme="3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medium">
        <color indexed="64"/>
      </bottom>
      <diagonal/>
    </border>
    <border>
      <left/>
      <right/>
      <top style="thin">
        <color theme="3" tint="-0.249977111117893"/>
      </top>
      <bottom style="medium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0">
    <xf numFmtId="0" fontId="0" fillId="0" borderId="0" xfId="0"/>
    <xf numFmtId="0" fontId="0" fillId="5" borderId="0" xfId="0" applyFill="1" applyProtection="1"/>
    <xf numFmtId="0" fontId="20" fillId="14" borderId="59" xfId="3" applyFont="1" applyFill="1" applyBorder="1" applyAlignment="1" applyProtection="1">
      <alignment horizontal="left" vertical="center" indent="1"/>
    </xf>
    <xf numFmtId="0" fontId="20" fillId="14" borderId="7" xfId="3" applyFont="1" applyFill="1" applyBorder="1" applyAlignment="1" applyProtection="1">
      <alignment horizontal="center" vertical="center"/>
    </xf>
    <xf numFmtId="0" fontId="20" fillId="14" borderId="26" xfId="3" applyFont="1" applyFill="1" applyBorder="1" applyAlignment="1" applyProtection="1">
      <alignment horizontal="center" vertical="center"/>
    </xf>
    <xf numFmtId="0" fontId="20" fillId="14" borderId="8" xfId="3" applyFont="1" applyFill="1" applyBorder="1" applyAlignment="1" applyProtection="1">
      <alignment horizontal="center" vertical="center"/>
    </xf>
    <xf numFmtId="0" fontId="20" fillId="15" borderId="60" xfId="3" applyFont="1" applyFill="1" applyBorder="1" applyAlignment="1" applyProtection="1">
      <alignment horizontal="left" vertical="center" indent="1"/>
    </xf>
    <xf numFmtId="3" fontId="19" fillId="15" borderId="45" xfId="3" applyNumberFormat="1" applyFont="1" applyFill="1" applyBorder="1" applyAlignment="1" applyProtection="1">
      <alignment vertical="center"/>
    </xf>
    <xf numFmtId="3" fontId="19" fillId="15" borderId="42" xfId="3" applyNumberFormat="1" applyFont="1" applyFill="1" applyBorder="1" applyAlignment="1" applyProtection="1">
      <alignment vertical="center"/>
    </xf>
    <xf numFmtId="3" fontId="19" fillId="16" borderId="45" xfId="3" applyNumberFormat="1" applyFont="1" applyFill="1" applyBorder="1" applyAlignment="1" applyProtection="1">
      <alignment vertical="center"/>
    </xf>
    <xf numFmtId="3" fontId="19" fillId="16" borderId="46" xfId="3" applyNumberFormat="1" applyFont="1" applyFill="1" applyBorder="1" applyAlignment="1" applyProtection="1">
      <alignment vertical="center"/>
    </xf>
    <xf numFmtId="3" fontId="19" fillId="16" borderId="61" xfId="3" applyNumberFormat="1" applyFont="1" applyFill="1" applyBorder="1" applyAlignment="1" applyProtection="1">
      <alignment vertical="center"/>
    </xf>
    <xf numFmtId="0" fontId="19" fillId="0" borderId="62" xfId="3" applyFont="1" applyBorder="1" applyAlignment="1" applyProtection="1">
      <alignment horizontal="left" vertical="center" indent="1"/>
    </xf>
    <xf numFmtId="3" fontId="19" fillId="0" borderId="41" xfId="3" applyNumberFormat="1" applyFont="1" applyBorder="1" applyAlignment="1" applyProtection="1">
      <alignment horizontal="center" vertical="center"/>
    </xf>
    <xf numFmtId="166" fontId="19" fillId="0" borderId="41" xfId="1" applyNumberFormat="1" applyFont="1" applyBorder="1" applyAlignment="1" applyProtection="1">
      <alignment vertical="center"/>
    </xf>
    <xf numFmtId="166" fontId="19" fillId="0" borderId="44" xfId="1" applyNumberFormat="1" applyFont="1" applyBorder="1" applyAlignment="1" applyProtection="1">
      <alignment vertical="center"/>
    </xf>
    <xf numFmtId="166" fontId="19" fillId="0" borderId="40" xfId="1" applyNumberFormat="1" applyFont="1" applyBorder="1" applyAlignment="1" applyProtection="1">
      <alignment vertical="center"/>
    </xf>
    <xf numFmtId="166" fontId="19" fillId="0" borderId="63" xfId="1" applyNumberFormat="1" applyFont="1" applyBorder="1" applyAlignment="1" applyProtection="1">
      <alignment vertical="center"/>
    </xf>
    <xf numFmtId="0" fontId="20" fillId="15" borderId="64" xfId="3" applyFont="1" applyFill="1" applyBorder="1" applyAlignment="1" applyProtection="1">
      <alignment horizontal="left" vertical="center" indent="1"/>
    </xf>
    <xf numFmtId="3" fontId="21" fillId="15" borderId="39" xfId="3" applyNumberFormat="1" applyFont="1" applyFill="1" applyBorder="1" applyAlignment="1" applyProtection="1">
      <alignment vertical="center"/>
    </xf>
    <xf numFmtId="3" fontId="21" fillId="15" borderId="43" xfId="3" applyNumberFormat="1" applyFont="1" applyFill="1" applyBorder="1" applyAlignment="1" applyProtection="1">
      <alignment vertical="center"/>
    </xf>
    <xf numFmtId="3" fontId="19" fillId="16" borderId="39" xfId="3" applyNumberFormat="1" applyFont="1" applyFill="1" applyBorder="1" applyAlignment="1" applyProtection="1">
      <alignment vertical="center"/>
    </xf>
    <xf numFmtId="3" fontId="19" fillId="16" borderId="65" xfId="3" applyNumberFormat="1" applyFont="1" applyFill="1" applyBorder="1" applyAlignment="1" applyProtection="1">
      <alignment vertical="center"/>
    </xf>
    <xf numFmtId="3" fontId="19" fillId="0" borderId="41" xfId="3" applyNumberFormat="1" applyFont="1" applyBorder="1" applyAlignment="1" applyProtection="1">
      <alignment vertical="center"/>
    </xf>
    <xf numFmtId="3" fontId="19" fillId="0" borderId="44" xfId="3" applyNumberFormat="1" applyFont="1" applyBorder="1" applyAlignment="1" applyProtection="1">
      <alignment vertical="center"/>
    </xf>
    <xf numFmtId="3" fontId="19" fillId="0" borderId="40" xfId="3" applyNumberFormat="1" applyFont="1" applyBorder="1" applyAlignment="1" applyProtection="1">
      <alignment vertical="center"/>
    </xf>
    <xf numFmtId="3" fontId="19" fillId="0" borderId="63" xfId="3" applyNumberFormat="1" applyFont="1" applyBorder="1" applyAlignment="1" applyProtection="1">
      <alignment vertical="center"/>
    </xf>
    <xf numFmtId="165" fontId="19" fillId="0" borderId="41" xfId="3" applyNumberFormat="1" applyFont="1" applyBorder="1" applyAlignment="1" applyProtection="1">
      <alignment vertical="center"/>
    </xf>
    <xf numFmtId="165" fontId="19" fillId="0" borderId="44" xfId="3" applyNumberFormat="1" applyFont="1" applyBorder="1" applyAlignment="1" applyProtection="1">
      <alignment vertical="center"/>
    </xf>
    <xf numFmtId="165" fontId="19" fillId="0" borderId="40" xfId="3" applyNumberFormat="1" applyFont="1" applyBorder="1" applyAlignment="1" applyProtection="1">
      <alignment vertical="center"/>
    </xf>
    <xf numFmtId="165" fontId="19" fillId="0" borderId="63" xfId="3" applyNumberFormat="1" applyFont="1" applyBorder="1" applyAlignment="1" applyProtection="1">
      <alignment vertical="center"/>
    </xf>
    <xf numFmtId="9" fontId="19" fillId="0" borderId="41" xfId="1" applyFont="1" applyBorder="1" applyAlignment="1" applyProtection="1">
      <alignment vertical="center"/>
    </xf>
    <xf numFmtId="9" fontId="19" fillId="0" borderId="44" xfId="1" applyFont="1" applyBorder="1" applyAlignment="1" applyProtection="1">
      <alignment vertical="center"/>
    </xf>
    <xf numFmtId="9" fontId="19" fillId="0" borderId="40" xfId="1" applyFont="1" applyBorder="1" applyAlignment="1" applyProtection="1">
      <alignment vertical="center"/>
    </xf>
    <xf numFmtId="9" fontId="19" fillId="0" borderId="63" xfId="1" applyFont="1" applyBorder="1" applyAlignment="1" applyProtection="1">
      <alignment vertical="center"/>
    </xf>
    <xf numFmtId="0" fontId="19" fillId="0" borderId="66" xfId="3" applyFont="1" applyBorder="1" applyAlignment="1" applyProtection="1">
      <alignment horizontal="left" vertical="center" indent="1"/>
    </xf>
    <xf numFmtId="3" fontId="19" fillId="0" borderId="67" xfId="3" applyNumberFormat="1" applyFont="1" applyBorder="1" applyAlignment="1" applyProtection="1">
      <alignment vertical="center"/>
    </xf>
    <xf numFmtId="3" fontId="19" fillId="0" borderId="68" xfId="3" applyNumberFormat="1" applyFont="1" applyBorder="1" applyAlignment="1" applyProtection="1">
      <alignment vertical="center"/>
    </xf>
    <xf numFmtId="3" fontId="19" fillId="0" borderId="69" xfId="3" applyNumberFormat="1" applyFont="1" applyBorder="1" applyAlignment="1" applyProtection="1">
      <alignment vertical="center"/>
    </xf>
    <xf numFmtId="3" fontId="19" fillId="0" borderId="70" xfId="3" applyNumberFormat="1" applyFont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4" borderId="2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vertical="center"/>
    </xf>
    <xf numFmtId="0" fontId="5" fillId="5" borderId="16" xfId="0" applyFont="1" applyFill="1" applyBorder="1" applyAlignment="1" applyProtection="1">
      <alignment vertical="center"/>
    </xf>
    <xf numFmtId="0" fontId="16" fillId="15" borderId="4" xfId="0" applyFont="1" applyFill="1" applyBorder="1" applyAlignment="1" applyProtection="1">
      <alignment vertical="center"/>
    </xf>
    <xf numFmtId="0" fontId="16" fillId="15" borderId="0" xfId="0" applyFont="1" applyFill="1" applyAlignment="1" applyProtection="1">
      <alignment vertical="center"/>
    </xf>
    <xf numFmtId="0" fontId="14" fillId="15" borderId="0" xfId="0" applyFont="1" applyFill="1" applyAlignment="1" applyProtection="1">
      <alignment vertical="center"/>
    </xf>
    <xf numFmtId="0" fontId="14" fillId="15" borderId="24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20" xfId="0" applyFont="1" applyFill="1" applyBorder="1" applyAlignment="1" applyProtection="1">
      <alignment horizontal="left" vertical="center"/>
    </xf>
    <xf numFmtId="3" fontId="4" fillId="3" borderId="0" xfId="0" applyNumberFormat="1" applyFont="1" applyFill="1" applyBorder="1" applyAlignment="1" applyProtection="1">
      <alignment vertical="center"/>
    </xf>
    <xf numFmtId="3" fontId="4" fillId="3" borderId="0" xfId="0" applyNumberFormat="1" applyFont="1" applyFill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6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17" fillId="15" borderId="20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5" fillId="6" borderId="4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15" borderId="20" xfId="0" applyFont="1" applyFill="1" applyBorder="1" applyAlignment="1" applyProtection="1">
      <alignment vertical="center"/>
    </xf>
    <xf numFmtId="0" fontId="16" fillId="15" borderId="12" xfId="0" applyFont="1" applyFill="1" applyBorder="1" applyAlignment="1" applyProtection="1">
      <alignment vertical="center"/>
    </xf>
    <xf numFmtId="0" fontId="16" fillId="15" borderId="5" xfId="0" applyFont="1" applyFill="1" applyBorder="1" applyAlignment="1" applyProtection="1">
      <alignment vertical="center"/>
    </xf>
    <xf numFmtId="0" fontId="18" fillId="15" borderId="19" xfId="0" applyFont="1" applyFill="1" applyBorder="1" applyAlignment="1" applyProtection="1">
      <alignment vertical="center"/>
    </xf>
    <xf numFmtId="0" fontId="16" fillId="15" borderId="51" xfId="0" applyFont="1" applyFill="1" applyBorder="1" applyAlignment="1" applyProtection="1">
      <alignment vertical="center"/>
    </xf>
    <xf numFmtId="0" fontId="16" fillId="15" borderId="52" xfId="0" applyFont="1" applyFill="1" applyBorder="1" applyAlignment="1" applyProtection="1">
      <alignment vertical="center"/>
    </xf>
    <xf numFmtId="0" fontId="14" fillId="15" borderId="52" xfId="0" applyFont="1" applyFill="1" applyBorder="1" applyAlignment="1" applyProtection="1">
      <alignment vertical="center"/>
    </xf>
    <xf numFmtId="0" fontId="14" fillId="15" borderId="53" xfId="0" applyFont="1" applyFill="1" applyBorder="1" applyAlignment="1" applyProtection="1">
      <alignment vertical="center"/>
    </xf>
    <xf numFmtId="3" fontId="4" fillId="7" borderId="52" xfId="0" applyNumberFormat="1" applyFont="1" applyFill="1" applyBorder="1" applyAlignment="1" applyProtection="1">
      <alignment vertical="center"/>
    </xf>
    <xf numFmtId="3" fontId="4" fillId="7" borderId="53" xfId="0" applyNumberFormat="1" applyFont="1" applyFill="1" applyBorder="1" applyAlignment="1" applyProtection="1">
      <alignment vertical="center"/>
    </xf>
    <xf numFmtId="3" fontId="4" fillId="7" borderId="54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3" fontId="4" fillId="5" borderId="0" xfId="0" applyNumberFormat="1" applyFont="1" applyFill="1" applyBorder="1" applyAlignment="1" applyProtection="1">
      <alignment vertical="center"/>
    </xf>
    <xf numFmtId="3" fontId="4" fillId="5" borderId="0" xfId="0" applyNumberFormat="1" applyFont="1" applyFill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3" fontId="4" fillId="5" borderId="5" xfId="0" applyNumberFormat="1" applyFont="1" applyFill="1" applyBorder="1" applyAlignment="1" applyProtection="1">
      <alignment vertical="center"/>
    </xf>
    <xf numFmtId="0" fontId="15" fillId="5" borderId="16" xfId="0" applyFont="1" applyFill="1" applyBorder="1" applyAlignment="1" applyProtection="1">
      <alignment vertical="center"/>
    </xf>
    <xf numFmtId="0" fontId="16" fillId="16" borderId="4" xfId="0" applyFont="1" applyFill="1" applyBorder="1" applyAlignment="1" applyProtection="1">
      <alignment vertical="center"/>
    </xf>
    <xf numFmtId="0" fontId="16" fillId="16" borderId="0" xfId="0" applyFont="1" applyFill="1" applyAlignment="1" applyProtection="1">
      <alignment vertical="center"/>
    </xf>
    <xf numFmtId="0" fontId="14" fillId="16" borderId="0" xfId="0" applyFont="1" applyFill="1" applyAlignment="1" applyProtection="1">
      <alignment vertical="center"/>
    </xf>
    <xf numFmtId="0" fontId="14" fillId="16" borderId="20" xfId="0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3" fontId="9" fillId="3" borderId="18" xfId="0" applyNumberFormat="1" applyFont="1" applyFill="1" applyBorder="1" applyAlignment="1" applyProtection="1">
      <alignment vertical="center"/>
    </xf>
    <xf numFmtId="3" fontId="9" fillId="3" borderId="24" xfId="0" applyNumberFormat="1" applyFont="1" applyFill="1" applyBorder="1" applyAlignment="1" applyProtection="1">
      <alignment vertical="center"/>
    </xf>
    <xf numFmtId="3" fontId="9" fillId="3" borderId="17" xfId="0" applyNumberFormat="1" applyFont="1" applyFill="1" applyBorder="1" applyAlignment="1" applyProtection="1">
      <alignment vertical="center"/>
    </xf>
    <xf numFmtId="0" fontId="18" fillId="16" borderId="2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</xf>
    <xf numFmtId="0" fontId="16" fillId="16" borderId="12" xfId="0" applyFont="1" applyFill="1" applyBorder="1" applyAlignment="1" applyProtection="1">
      <alignment vertical="center"/>
    </xf>
    <xf numFmtId="0" fontId="16" fillId="16" borderId="5" xfId="0" applyFont="1" applyFill="1" applyBorder="1" applyAlignment="1" applyProtection="1">
      <alignment vertical="center"/>
    </xf>
    <xf numFmtId="0" fontId="18" fillId="16" borderId="19" xfId="0" applyFont="1" applyFill="1" applyBorder="1" applyAlignment="1" applyProtection="1">
      <alignment vertical="center"/>
    </xf>
    <xf numFmtId="0" fontId="16" fillId="16" borderId="51" xfId="0" applyFont="1" applyFill="1" applyBorder="1" applyAlignment="1" applyProtection="1">
      <alignment vertical="center"/>
    </xf>
    <xf numFmtId="0" fontId="16" fillId="16" borderId="52" xfId="0" applyFont="1" applyFill="1" applyBorder="1" applyAlignment="1" applyProtection="1">
      <alignment vertical="center"/>
    </xf>
    <xf numFmtId="0" fontId="14" fillId="16" borderId="52" xfId="0" applyFont="1" applyFill="1" applyBorder="1" applyAlignment="1" applyProtection="1">
      <alignment vertical="center"/>
    </xf>
    <xf numFmtId="0" fontId="14" fillId="16" borderId="53" xfId="0" applyFont="1" applyFill="1" applyBorder="1" applyAlignment="1" applyProtection="1">
      <alignment vertical="center"/>
    </xf>
    <xf numFmtId="3" fontId="2" fillId="5" borderId="0" xfId="0" applyNumberFormat="1" applyFont="1" applyFill="1" applyAlignment="1" applyProtection="1">
      <alignment vertical="center"/>
    </xf>
    <xf numFmtId="3" fontId="13" fillId="5" borderId="0" xfId="0" applyNumberFormat="1" applyFont="1" applyFill="1" applyAlignment="1" applyProtection="1">
      <alignment vertical="center"/>
    </xf>
    <xf numFmtId="3" fontId="3" fillId="5" borderId="0" xfId="0" applyNumberFormat="1" applyFont="1" applyFill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5" fillId="4" borderId="0" xfId="0" applyNumberFormat="1" applyFont="1" applyFill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vertical="center"/>
      <protection locked="0"/>
    </xf>
    <xf numFmtId="3" fontId="5" fillId="12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Alignment="1" applyProtection="1">
      <alignment vertical="center"/>
      <protection locked="0"/>
    </xf>
    <xf numFmtId="3" fontId="4" fillId="8" borderId="20" xfId="0" applyNumberFormat="1" applyFont="1" applyFill="1" applyBorder="1" applyAlignment="1" applyProtection="1">
      <alignment vertical="center"/>
      <protection locked="0"/>
    </xf>
    <xf numFmtId="3" fontId="4" fillId="9" borderId="0" xfId="0" applyNumberFormat="1" applyFont="1" applyFill="1" applyBorder="1" applyAlignment="1" applyProtection="1">
      <alignment vertical="center"/>
      <protection locked="0"/>
    </xf>
    <xf numFmtId="3" fontId="4" fillId="9" borderId="6" xfId="0" applyNumberFormat="1" applyFont="1" applyFill="1" applyBorder="1" applyAlignment="1" applyProtection="1">
      <alignment vertical="center"/>
      <protection locked="0"/>
    </xf>
    <xf numFmtId="3" fontId="4" fillId="8" borderId="5" xfId="0" applyNumberFormat="1" applyFont="1" applyFill="1" applyBorder="1" applyAlignment="1" applyProtection="1">
      <alignment vertical="center"/>
      <protection locked="0"/>
    </xf>
    <xf numFmtId="3" fontId="4" fillId="8" borderId="19" xfId="0" applyNumberFormat="1" applyFont="1" applyFill="1" applyBorder="1" applyAlignment="1" applyProtection="1">
      <alignment vertical="center"/>
      <protection locked="0"/>
    </xf>
    <xf numFmtId="3" fontId="4" fillId="9" borderId="5" xfId="0" applyNumberFormat="1" applyFont="1" applyFill="1" applyBorder="1" applyAlignment="1" applyProtection="1">
      <alignment vertical="center"/>
      <protection locked="0"/>
    </xf>
    <xf numFmtId="3" fontId="4" fillId="9" borderId="13" xfId="0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Alignment="1" applyProtection="1">
      <alignment vertical="center"/>
      <protection locked="0"/>
    </xf>
    <xf numFmtId="3" fontId="8" fillId="4" borderId="2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horizontal="right" vertical="center"/>
      <protection locked="0"/>
    </xf>
    <xf numFmtId="3" fontId="5" fillId="4" borderId="0" xfId="0" applyNumberFormat="1" applyFont="1" applyFill="1" applyAlignment="1" applyProtection="1">
      <alignment horizontal="right" vertical="center"/>
      <protection locked="0"/>
    </xf>
    <xf numFmtId="3" fontId="5" fillId="4" borderId="2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16" fillId="15" borderId="1" xfId="0" applyFont="1" applyFill="1" applyBorder="1" applyAlignment="1" applyProtection="1">
      <alignment vertical="center"/>
    </xf>
    <xf numFmtId="0" fontId="16" fillId="15" borderId="2" xfId="0" applyFont="1" applyFill="1" applyBorder="1" applyAlignment="1" applyProtection="1">
      <alignment vertical="center"/>
    </xf>
    <xf numFmtId="0" fontId="5" fillId="15" borderId="2" xfId="0" applyFont="1" applyFill="1" applyBorder="1" applyAlignment="1" applyProtection="1">
      <alignment vertical="center"/>
    </xf>
    <xf numFmtId="0" fontId="5" fillId="15" borderId="21" xfId="0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vertical="center"/>
    </xf>
    <xf numFmtId="3" fontId="4" fillId="2" borderId="21" xfId="0" applyNumberFormat="1" applyFont="1" applyFill="1" applyBorder="1" applyAlignment="1" applyProtection="1">
      <alignment vertical="center"/>
    </xf>
    <xf numFmtId="3" fontId="4" fillId="2" borderId="3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3" fontId="8" fillId="3" borderId="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6" xfId="0" applyNumberFormat="1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7" fillId="6" borderId="2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vertical="center"/>
    </xf>
    <xf numFmtId="3" fontId="5" fillId="5" borderId="5" xfId="0" applyNumberFormat="1" applyFont="1" applyFill="1" applyBorder="1" applyAlignment="1" applyProtection="1">
      <alignment vertical="center"/>
    </xf>
    <xf numFmtId="3" fontId="5" fillId="5" borderId="15" xfId="0" applyNumberFormat="1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7" fillId="6" borderId="19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Alignment="1" applyProtection="1">
      <alignment horizontal="right" vertical="center"/>
    </xf>
    <xf numFmtId="3" fontId="5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horizontal="right" vertical="center"/>
    </xf>
    <xf numFmtId="0" fontId="8" fillId="5" borderId="15" xfId="0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>
      <alignment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0" fontId="4" fillId="5" borderId="49" xfId="0" applyFont="1" applyFill="1" applyBorder="1" applyAlignment="1" applyProtection="1">
      <alignment vertical="center"/>
    </xf>
    <xf numFmtId="0" fontId="7" fillId="5" borderId="22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Alignment="1" applyProtection="1">
      <alignment vertical="center"/>
    </xf>
    <xf numFmtId="0" fontId="10" fillId="6" borderId="12" xfId="0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vertical="center"/>
    </xf>
    <xf numFmtId="9" fontId="5" fillId="3" borderId="5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horizontal="left" vertical="center"/>
    </xf>
    <xf numFmtId="10" fontId="12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Alignment="1" applyProtection="1">
      <alignment vertical="center"/>
    </xf>
    <xf numFmtId="10" fontId="10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6" fillId="15" borderId="49" xfId="0" applyFont="1" applyFill="1" applyBorder="1" applyAlignment="1" applyProtection="1">
      <alignment vertical="center"/>
    </xf>
    <xf numFmtId="0" fontId="16" fillId="15" borderId="15" xfId="0" applyFont="1" applyFill="1" applyBorder="1" applyAlignment="1" applyProtection="1">
      <alignment vertical="center"/>
    </xf>
    <xf numFmtId="0" fontId="5" fillId="15" borderId="15" xfId="0" applyFont="1" applyFill="1" applyBorder="1" applyAlignment="1" applyProtection="1">
      <alignment vertical="center"/>
    </xf>
    <xf numFmtId="0" fontId="17" fillId="15" borderId="2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17" fillId="15" borderId="21" xfId="0" applyFont="1" applyFill="1" applyBorder="1" applyAlignment="1" applyProtection="1">
      <alignment vertical="center"/>
    </xf>
    <xf numFmtId="0" fontId="5" fillId="15" borderId="5" xfId="0" applyFont="1" applyFill="1" applyBorder="1" applyAlignment="1" applyProtection="1">
      <alignment vertical="center"/>
    </xf>
    <xf numFmtId="0" fontId="17" fillId="15" borderId="19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vertical="center"/>
    </xf>
    <xf numFmtId="0" fontId="7" fillId="6" borderId="21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0" fontId="5" fillId="15" borderId="22" xfId="0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3" fontId="9" fillId="2" borderId="50" xfId="0" applyNumberFormat="1" applyFont="1" applyFill="1" applyBorder="1" applyAlignment="1" applyProtection="1">
      <alignment horizontal="right" vertical="center"/>
    </xf>
    <xf numFmtId="0" fontId="5" fillId="15" borderId="19" xfId="0" applyFont="1" applyFill="1" applyBorder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0" fontId="4" fillId="5" borderId="15" xfId="0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horizontal="left" vertical="center"/>
    </xf>
    <xf numFmtId="0" fontId="16" fillId="15" borderId="0" xfId="0" applyFont="1" applyFill="1" applyBorder="1" applyAlignment="1" applyProtection="1">
      <alignment vertical="center"/>
    </xf>
    <xf numFmtId="0" fontId="5" fillId="15" borderId="0" xfId="0" applyFont="1" applyFill="1" applyBorder="1" applyAlignment="1" applyProtection="1">
      <alignment vertical="center"/>
    </xf>
    <xf numFmtId="0" fontId="5" fillId="15" borderId="20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3" fontId="9" fillId="2" borderId="0" xfId="0" applyNumberFormat="1" applyFont="1" applyFill="1" applyAlignment="1" applyProtection="1">
      <alignment horizontal="right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16" fillId="15" borderId="9" xfId="0" applyFont="1" applyFill="1" applyBorder="1" applyAlignment="1" applyProtection="1">
      <alignment vertical="center"/>
    </xf>
    <xf numFmtId="0" fontId="16" fillId="15" borderId="10" xfId="0" applyFont="1" applyFill="1" applyBorder="1" applyAlignment="1" applyProtection="1">
      <alignment vertical="center"/>
    </xf>
    <xf numFmtId="0" fontId="5" fillId="15" borderId="10" xfId="0" applyFont="1" applyFill="1" applyBorder="1" applyAlignment="1" applyProtection="1">
      <alignment vertical="center"/>
    </xf>
    <xf numFmtId="0" fontId="5" fillId="15" borderId="23" xfId="0" applyFont="1" applyFill="1" applyBorder="1" applyAlignment="1" applyProtection="1">
      <alignment vertical="center"/>
    </xf>
    <xf numFmtId="3" fontId="9" fillId="7" borderId="10" xfId="0" applyNumberFormat="1" applyFont="1" applyFill="1" applyBorder="1" applyAlignment="1" applyProtection="1">
      <alignment vertical="center"/>
    </xf>
    <xf numFmtId="3" fontId="4" fillId="7" borderId="10" xfId="0" applyNumberFormat="1" applyFont="1" applyFill="1" applyBorder="1" applyAlignment="1" applyProtection="1">
      <alignment vertical="center"/>
    </xf>
    <xf numFmtId="3" fontId="4" fillId="7" borderId="23" xfId="0" applyNumberFormat="1" applyFont="1" applyFill="1" applyBorder="1" applyAlignment="1" applyProtection="1">
      <alignment vertical="center"/>
    </xf>
    <xf numFmtId="3" fontId="4" fillId="7" borderId="11" xfId="0" applyNumberFormat="1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vertical="center"/>
    </xf>
    <xf numFmtId="165" fontId="3" fillId="5" borderId="0" xfId="0" applyNumberFormat="1" applyFont="1" applyFill="1" applyAlignment="1" applyProtection="1">
      <alignment horizontal="right" vertical="center"/>
    </xf>
    <xf numFmtId="165" fontId="2" fillId="5" borderId="0" xfId="0" applyNumberFormat="1" applyFont="1" applyFill="1" applyAlignment="1" applyProtection="1">
      <alignment horizontal="right" vertical="center"/>
    </xf>
    <xf numFmtId="0" fontId="6" fillId="5" borderId="0" xfId="0" applyFont="1" applyFill="1" applyAlignment="1" applyProtection="1">
      <alignment vertical="center" wrapText="1"/>
    </xf>
    <xf numFmtId="3" fontId="5" fillId="11" borderId="20" xfId="0" applyNumberFormat="1" applyFont="1" applyFill="1" applyBorder="1" applyAlignment="1" applyProtection="1">
      <alignment vertical="center"/>
      <protection locked="0"/>
    </xf>
    <xf numFmtId="3" fontId="5" fillId="4" borderId="5" xfId="0" applyNumberFormat="1" applyFont="1" applyFill="1" applyBorder="1" applyAlignment="1" applyProtection="1">
      <alignment vertical="center"/>
      <protection locked="0"/>
    </xf>
    <xf numFmtId="3" fontId="5" fillId="4" borderId="19" xfId="0" applyNumberFormat="1" applyFont="1" applyFill="1" applyBorder="1" applyAlignment="1" applyProtection="1">
      <alignment vertical="center"/>
      <protection locked="0"/>
    </xf>
    <xf numFmtId="3" fontId="5" fillId="12" borderId="5" xfId="0" applyNumberFormat="1" applyFont="1" applyFill="1" applyBorder="1" applyAlignment="1" applyProtection="1">
      <alignment vertical="center"/>
      <protection locked="0"/>
    </xf>
    <xf numFmtId="3" fontId="5" fillId="12" borderId="13" xfId="0" applyNumberFormat="1" applyFont="1" applyFill="1" applyBorder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horizontal="right" vertical="center"/>
      <protection locked="0"/>
    </xf>
    <xf numFmtId="3" fontId="5" fillId="12" borderId="0" xfId="0" applyNumberFormat="1" applyFont="1" applyFill="1" applyAlignment="1" applyProtection="1">
      <alignment horizontal="right" vertical="center"/>
      <protection locked="0"/>
    </xf>
    <xf numFmtId="3" fontId="5" fillId="12" borderId="6" xfId="0" applyNumberFormat="1" applyFont="1" applyFill="1" applyBorder="1" applyAlignment="1" applyProtection="1">
      <alignment horizontal="right" vertical="center"/>
      <protection locked="0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5" fillId="4" borderId="19" xfId="0" applyNumberFormat="1" applyFont="1" applyFill="1" applyBorder="1" applyAlignment="1" applyProtection="1">
      <alignment horizontal="right" vertical="center"/>
      <protection locked="0"/>
    </xf>
    <xf numFmtId="3" fontId="5" fillId="12" borderId="5" xfId="0" applyNumberFormat="1" applyFont="1" applyFill="1" applyBorder="1" applyAlignment="1" applyProtection="1">
      <alignment horizontal="right" vertical="center"/>
      <protection locked="0"/>
    </xf>
    <xf numFmtId="3" fontId="5" fillId="12" borderId="13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horizontal="right" vertical="center"/>
      <protection locked="0"/>
    </xf>
    <xf numFmtId="3" fontId="5" fillId="4" borderId="22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vertical="center"/>
      <protection locked="0"/>
    </xf>
    <xf numFmtId="3" fontId="5" fillId="4" borderId="22" xfId="0" applyNumberFormat="1" applyFont="1" applyFill="1" applyBorder="1" applyAlignment="1" applyProtection="1">
      <alignment vertical="center"/>
      <protection locked="0"/>
    </xf>
    <xf numFmtId="3" fontId="5" fillId="12" borderId="15" xfId="0" applyNumberFormat="1" applyFont="1" applyFill="1" applyBorder="1" applyAlignment="1" applyProtection="1">
      <alignment vertical="center"/>
      <protection locked="0"/>
    </xf>
    <xf numFmtId="3" fontId="5" fillId="12" borderId="50" xfId="0" applyNumberFormat="1" applyFont="1" applyFill="1" applyBorder="1" applyAlignment="1" applyProtection="1">
      <alignment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4" borderId="21" xfId="0" applyNumberFormat="1" applyFont="1" applyFill="1" applyBorder="1" applyAlignment="1" applyProtection="1">
      <alignment horizontal="right" vertical="center"/>
      <protection locked="0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3" fontId="5" fillId="12" borderId="3" xfId="0" applyNumberFormat="1" applyFont="1" applyFill="1" applyBorder="1" applyAlignment="1" applyProtection="1">
      <alignment horizontal="right" vertical="center"/>
      <protection locked="0"/>
    </xf>
    <xf numFmtId="0" fontId="29" fillId="5" borderId="0" xfId="6" applyFill="1" applyProtection="1"/>
    <xf numFmtId="0" fontId="20" fillId="15" borderId="21" xfId="0" applyFont="1" applyFill="1" applyBorder="1" applyAlignment="1" applyProtection="1">
      <alignment vertical="center"/>
    </xf>
    <xf numFmtId="0" fontId="34" fillId="5" borderId="0" xfId="0" applyFont="1" applyFill="1" applyProtection="1"/>
    <xf numFmtId="3" fontId="5" fillId="18" borderId="0" xfId="0" applyNumberFormat="1" applyFont="1" applyFill="1" applyBorder="1" applyAlignment="1" applyProtection="1">
      <alignment vertical="center"/>
      <protection locked="0"/>
    </xf>
    <xf numFmtId="3" fontId="5" fillId="18" borderId="20" xfId="0" applyNumberFormat="1" applyFont="1" applyFill="1" applyBorder="1" applyAlignment="1" applyProtection="1">
      <alignment vertical="center"/>
      <protection locked="0"/>
    </xf>
    <xf numFmtId="3" fontId="5" fillId="12" borderId="29" xfId="0" applyNumberFormat="1" applyFont="1" applyFill="1" applyBorder="1" applyAlignment="1" applyProtection="1">
      <alignment vertical="center"/>
      <protection locked="0"/>
    </xf>
    <xf numFmtId="0" fontId="16" fillId="15" borderId="20" xfId="0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0" fontId="16" fillId="16" borderId="20" xfId="0" applyFont="1" applyFill="1" applyBorder="1" applyAlignment="1" applyProtection="1">
      <alignment vertical="center"/>
    </xf>
    <xf numFmtId="3" fontId="4" fillId="3" borderId="73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3" fontId="5" fillId="12" borderId="101" xfId="0" applyNumberFormat="1" applyFont="1" applyFill="1" applyBorder="1" applyAlignment="1" applyProtection="1">
      <alignment vertical="center"/>
      <protection locked="0"/>
    </xf>
    <xf numFmtId="3" fontId="4" fillId="3" borderId="34" xfId="0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6" fillId="15" borderId="102" xfId="0" applyFont="1" applyFill="1" applyBorder="1" applyAlignment="1" applyProtection="1">
      <alignment horizontal="center" vertical="center"/>
    </xf>
    <xf numFmtId="0" fontId="16" fillId="16" borderId="4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0" fontId="13" fillId="6" borderId="105" xfId="0" applyFont="1" applyFill="1" applyBorder="1" applyAlignment="1" applyProtection="1">
      <alignment vertical="center"/>
    </xf>
    <xf numFmtId="0" fontId="13" fillId="5" borderId="106" xfId="0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right" vertical="center"/>
    </xf>
    <xf numFmtId="3" fontId="8" fillId="6" borderId="20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Protection="1"/>
    <xf numFmtId="3" fontId="0" fillId="5" borderId="0" xfId="0" applyNumberFormat="1" applyFill="1" applyProtection="1"/>
    <xf numFmtId="0" fontId="0" fillId="0" borderId="0" xfId="0" applyProtection="1"/>
    <xf numFmtId="0" fontId="5" fillId="5" borderId="14" xfId="0" applyFont="1" applyFill="1" applyBorder="1" applyProtection="1"/>
    <xf numFmtId="0" fontId="5" fillId="5" borderId="16" xfId="0" applyFont="1" applyFill="1" applyBorder="1" applyProtection="1"/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vertical="center" wrapText="1"/>
    </xf>
    <xf numFmtId="0" fontId="5" fillId="5" borderId="7" xfId="0" applyFont="1" applyFill="1" applyBorder="1" applyProtection="1"/>
    <xf numFmtId="3" fontId="0" fillId="5" borderId="7" xfId="0" applyNumberFormat="1" applyFill="1" applyBorder="1" applyProtection="1"/>
    <xf numFmtId="0" fontId="0" fillId="5" borderId="7" xfId="0" applyFill="1" applyBorder="1" applyProtection="1"/>
    <xf numFmtId="0" fontId="5" fillId="5" borderId="10" xfId="0" applyFont="1" applyFill="1" applyBorder="1" applyProtection="1"/>
    <xf numFmtId="3" fontId="0" fillId="5" borderId="10" xfId="0" applyNumberFormat="1" applyFill="1" applyBorder="1" applyProtection="1"/>
    <xf numFmtId="0" fontId="0" fillId="5" borderId="10" xfId="0" applyFill="1" applyBorder="1" applyProtection="1"/>
    <xf numFmtId="0" fontId="16" fillId="10" borderId="104" xfId="0" applyFont="1" applyFill="1" applyBorder="1" applyAlignment="1" applyProtection="1">
      <alignment vertical="center" wrapText="1"/>
    </xf>
    <xf numFmtId="0" fontId="16" fillId="10" borderId="47" xfId="0" applyFont="1" applyFill="1" applyBorder="1" applyAlignment="1" applyProtection="1">
      <alignment vertical="center" wrapText="1"/>
    </xf>
    <xf numFmtId="3" fontId="4" fillId="3" borderId="99" xfId="0" applyNumberFormat="1" applyFont="1" applyFill="1" applyBorder="1" applyAlignment="1" applyProtection="1">
      <alignment vertical="center"/>
    </xf>
    <xf numFmtId="3" fontId="4" fillId="3" borderId="100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103" xfId="0" applyNumberFormat="1" applyFont="1" applyFill="1" applyBorder="1" applyAlignment="1" applyProtection="1">
      <alignment vertical="center"/>
    </xf>
    <xf numFmtId="0" fontId="5" fillId="5" borderId="106" xfId="0" applyFont="1" applyFill="1" applyBorder="1" applyProtection="1"/>
    <xf numFmtId="3" fontId="0" fillId="5" borderId="106" xfId="0" applyNumberFormat="1" applyFill="1" applyBorder="1" applyProtection="1"/>
    <xf numFmtId="0" fontId="0" fillId="5" borderId="106" xfId="0" applyFill="1" applyBorder="1" applyProtection="1"/>
    <xf numFmtId="0" fontId="8" fillId="5" borderId="0" xfId="0" applyFont="1" applyFill="1" applyBorder="1" applyAlignment="1" applyProtection="1">
      <alignment vertical="center" wrapText="1"/>
    </xf>
    <xf numFmtId="0" fontId="8" fillId="5" borderId="20" xfId="0" applyFont="1" applyFill="1" applyBorder="1" applyAlignment="1" applyProtection="1">
      <alignment vertical="center" wrapText="1"/>
    </xf>
    <xf numFmtId="165" fontId="16" fillId="15" borderId="32" xfId="0" applyNumberFormat="1" applyFont="1" applyFill="1" applyBorder="1" applyAlignment="1" applyProtection="1">
      <alignment vertical="center"/>
    </xf>
    <xf numFmtId="165" fontId="16" fillId="15" borderId="25" xfId="0" applyNumberFormat="1" applyFont="1" applyFill="1" applyBorder="1" applyAlignment="1" applyProtection="1">
      <alignment vertical="center"/>
    </xf>
    <xf numFmtId="3" fontId="16" fillId="7" borderId="27" xfId="0" applyNumberFormat="1" applyFont="1" applyFill="1" applyBorder="1" applyAlignment="1" applyProtection="1">
      <alignment horizontal="right" vertical="center"/>
    </xf>
    <xf numFmtId="3" fontId="16" fillId="7" borderId="38" xfId="0" applyNumberFormat="1" applyFont="1" applyFill="1" applyBorder="1" applyAlignment="1" applyProtection="1">
      <alignment horizontal="right" vertical="center"/>
    </xf>
    <xf numFmtId="3" fontId="16" fillId="7" borderId="25" xfId="0" applyNumberFormat="1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3" fontId="8" fillId="6" borderId="29" xfId="0" applyNumberFormat="1" applyFont="1" applyFill="1" applyBorder="1" applyAlignment="1" applyProtection="1">
      <alignment horizontal="right" vertical="center"/>
    </xf>
    <xf numFmtId="0" fontId="9" fillId="3" borderId="34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 indent="1"/>
    </xf>
    <xf numFmtId="0" fontId="8" fillId="6" borderId="20" xfId="0" applyFont="1" applyFill="1" applyBorder="1" applyAlignment="1" applyProtection="1">
      <alignment horizontal="left" vertical="center" indent="1"/>
    </xf>
    <xf numFmtId="3" fontId="8" fillId="13" borderId="0" xfId="0" applyNumberFormat="1" applyFont="1" applyFill="1" applyBorder="1" applyAlignment="1" applyProtection="1">
      <alignment horizontal="right" vertical="center"/>
    </xf>
    <xf numFmtId="3" fontId="8" fillId="13" borderId="20" xfId="0" applyNumberFormat="1" applyFont="1" applyFill="1" applyBorder="1" applyAlignment="1" applyProtection="1">
      <alignment horizontal="right" vertical="center"/>
    </xf>
    <xf numFmtId="3" fontId="8" fillId="13" borderId="29" xfId="0" applyNumberFormat="1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5" fillId="6" borderId="34" xfId="0" applyFont="1" applyFill="1" applyBorder="1" applyAlignment="1" applyProtection="1">
      <alignment horizontal="left" vertical="center" indent="1"/>
    </xf>
    <xf numFmtId="0" fontId="5" fillId="6" borderId="20" xfId="0" applyFont="1" applyFill="1" applyBorder="1" applyAlignment="1" applyProtection="1">
      <alignment horizontal="left" vertical="center" indent="1"/>
    </xf>
    <xf numFmtId="0" fontId="5" fillId="13" borderId="29" xfId="0" applyFont="1" applyFill="1" applyBorder="1" applyAlignment="1" applyProtection="1">
      <alignment horizontal="right" vertical="center"/>
    </xf>
    <xf numFmtId="0" fontId="5" fillId="6" borderId="35" xfId="0" applyFont="1" applyFill="1" applyBorder="1" applyAlignment="1" applyProtection="1">
      <alignment horizontal="left" vertical="center" indent="1"/>
    </xf>
    <xf numFmtId="0" fontId="5" fillId="6" borderId="19" xfId="0" applyFont="1" applyFill="1" applyBorder="1" applyAlignment="1" applyProtection="1">
      <alignment horizontal="left" vertical="center" indent="1"/>
    </xf>
    <xf numFmtId="0" fontId="16" fillId="15" borderId="36" xfId="0" applyFont="1" applyFill="1" applyBorder="1" applyAlignment="1" applyProtection="1">
      <alignment horizontal="left" vertical="center" wrapText="1"/>
    </xf>
    <xf numFmtId="0" fontId="16" fillId="15" borderId="22" xfId="0" applyFont="1" applyFill="1" applyBorder="1" applyAlignment="1" applyProtection="1">
      <alignment horizontal="left" vertical="center" wrapText="1"/>
    </xf>
    <xf numFmtId="3" fontId="16" fillId="7" borderId="30" xfId="0" applyNumberFormat="1" applyFont="1" applyFill="1" applyBorder="1" applyAlignment="1" applyProtection="1">
      <alignment horizontal="right" vertical="center"/>
    </xf>
    <xf numFmtId="3" fontId="16" fillId="7" borderId="15" xfId="0" applyNumberFormat="1" applyFont="1" applyFill="1" applyBorder="1" applyAlignment="1" applyProtection="1">
      <alignment horizontal="right" vertical="center"/>
    </xf>
    <xf numFmtId="3" fontId="16" fillId="7" borderId="22" xfId="0" applyNumberFormat="1" applyFont="1" applyFill="1" applyBorder="1" applyAlignment="1" applyProtection="1">
      <alignment horizontal="right" vertical="center"/>
    </xf>
    <xf numFmtId="0" fontId="8" fillId="6" borderId="33" xfId="0" applyFont="1" applyFill="1" applyBorder="1" applyAlignment="1" applyProtection="1">
      <alignment horizontal="left" vertical="center"/>
    </xf>
    <xf numFmtId="0" fontId="8" fillId="6" borderId="21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left" vertical="center"/>
    </xf>
    <xf numFmtId="0" fontId="8" fillId="6" borderId="19" xfId="0" applyFont="1" applyFill="1" applyBorder="1" applyAlignment="1" applyProtection="1">
      <alignment horizontal="left" vertical="center"/>
    </xf>
    <xf numFmtId="0" fontId="16" fillId="15" borderId="37" xfId="0" applyFont="1" applyFill="1" applyBorder="1" applyAlignment="1" applyProtection="1">
      <alignment horizontal="left" vertical="center"/>
    </xf>
    <xf numFmtId="0" fontId="16" fillId="15" borderId="26" xfId="0" applyFont="1" applyFill="1" applyBorder="1" applyAlignment="1" applyProtection="1">
      <alignment horizontal="left" vertical="center"/>
    </xf>
    <xf numFmtId="3" fontId="16" fillId="10" borderId="31" xfId="0" applyNumberFormat="1" applyFont="1" applyFill="1" applyBorder="1" applyAlignment="1" applyProtection="1">
      <alignment horizontal="right" vertical="center"/>
    </xf>
    <xf numFmtId="3" fontId="16" fillId="10" borderId="7" xfId="0" applyNumberFormat="1" applyFont="1" applyFill="1" applyBorder="1" applyAlignment="1" applyProtection="1">
      <alignment horizontal="right" vertical="center"/>
    </xf>
    <xf numFmtId="3" fontId="16" fillId="10" borderId="26" xfId="0" applyNumberFormat="1" applyFont="1" applyFill="1" applyBorder="1" applyAlignment="1" applyProtection="1">
      <alignment horizontal="right" vertical="center"/>
    </xf>
    <xf numFmtId="0" fontId="4" fillId="5" borderId="56" xfId="0" applyFont="1" applyFill="1" applyBorder="1" applyAlignment="1" applyProtection="1">
      <alignment horizontal="left" vertical="center"/>
    </xf>
    <xf numFmtId="0" fontId="4" fillId="5" borderId="57" xfId="0" applyFont="1" applyFill="1" applyBorder="1" applyAlignment="1" applyProtection="1">
      <alignment horizontal="left" vertical="center"/>
    </xf>
    <xf numFmtId="3" fontId="4" fillId="5" borderId="55" xfId="0" applyNumberFormat="1" applyFont="1" applyFill="1" applyBorder="1" applyAlignment="1" applyProtection="1">
      <alignment horizontal="right" vertical="center"/>
    </xf>
    <xf numFmtId="3" fontId="4" fillId="5" borderId="58" xfId="0" applyNumberFormat="1" applyFont="1" applyFill="1" applyBorder="1" applyAlignment="1" applyProtection="1">
      <alignment horizontal="right" vertical="center"/>
    </xf>
    <xf numFmtId="3" fontId="4" fillId="5" borderId="57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3" fontId="0" fillId="0" borderId="0" xfId="0" applyNumberFormat="1" applyProtection="1"/>
    <xf numFmtId="3" fontId="5" fillId="12" borderId="28" xfId="0" applyNumberFormat="1" applyFont="1" applyFill="1" applyBorder="1" applyAlignment="1" applyProtection="1">
      <alignment vertical="center"/>
      <protection locked="0"/>
    </xf>
    <xf numFmtId="3" fontId="5" fillId="12" borderId="21" xfId="0" applyNumberFormat="1" applyFont="1" applyFill="1" applyBorder="1" applyAlignment="1" applyProtection="1">
      <alignment vertical="center"/>
      <protection locked="0"/>
    </xf>
    <xf numFmtId="3" fontId="5" fillId="12" borderId="20" xfId="0" applyNumberFormat="1" applyFont="1" applyFill="1" applyBorder="1" applyAlignment="1" applyProtection="1">
      <alignment vertical="center"/>
      <protection locked="0"/>
    </xf>
    <xf numFmtId="3" fontId="5" fillId="12" borderId="19" xfId="0" applyNumberFormat="1" applyFont="1" applyFill="1" applyBorder="1" applyAlignment="1" applyProtection="1">
      <alignment vertical="center"/>
      <protection locked="0"/>
    </xf>
    <xf numFmtId="0" fontId="5" fillId="6" borderId="108" xfId="0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vertical="center"/>
    </xf>
    <xf numFmtId="3" fontId="5" fillId="3" borderId="2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horizontal="right" vertical="center"/>
    </xf>
    <xf numFmtId="3" fontId="5" fillId="3" borderId="20" xfId="0" applyNumberFormat="1" applyFont="1" applyFill="1" applyBorder="1" applyAlignment="1" applyProtection="1">
      <alignment horizontal="right" vertical="center"/>
    </xf>
    <xf numFmtId="3" fontId="4" fillId="19" borderId="0" xfId="0" applyNumberFormat="1" applyFont="1" applyFill="1" applyAlignment="1" applyProtection="1">
      <alignment horizontal="right" vertical="center"/>
      <protection locked="0"/>
    </xf>
    <xf numFmtId="3" fontId="4" fillId="19" borderId="20" xfId="0" applyNumberFormat="1" applyFont="1" applyFill="1" applyBorder="1" applyAlignment="1" applyProtection="1">
      <alignment horizontal="right" vertical="center"/>
      <protection locked="0"/>
    </xf>
    <xf numFmtId="164" fontId="16" fillId="10" borderId="2" xfId="0" applyNumberFormat="1" applyFont="1" applyFill="1" applyBorder="1" applyAlignment="1" applyProtection="1">
      <alignment horizontal="right" vertical="center"/>
    </xf>
    <xf numFmtId="164" fontId="16" fillId="10" borderId="21" xfId="0" applyNumberFormat="1" applyFont="1" applyFill="1" applyBorder="1" applyAlignment="1" applyProtection="1">
      <alignment horizontal="right" vertical="center"/>
    </xf>
    <xf numFmtId="164" fontId="16" fillId="10" borderId="3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vertical="center"/>
    </xf>
    <xf numFmtId="3" fontId="5" fillId="18" borderId="0" xfId="0" applyNumberFormat="1" applyFont="1" applyFill="1" applyBorder="1" applyAlignment="1" applyProtection="1">
      <alignment vertical="center"/>
    </xf>
    <xf numFmtId="3" fontId="8" fillId="4" borderId="5" xfId="0" applyNumberFormat="1" applyFont="1" applyFill="1" applyBorder="1" applyAlignment="1" applyProtection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</xf>
    <xf numFmtId="3" fontId="8" fillId="4" borderId="0" xfId="0" applyNumberFormat="1" applyFont="1" applyFill="1" applyBorder="1" applyAlignment="1" applyProtection="1">
      <alignment horizontal="right" vertical="center"/>
    </xf>
    <xf numFmtId="3" fontId="8" fillId="4" borderId="5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horizontal="right" vertical="center"/>
    </xf>
    <xf numFmtId="3" fontId="8" fillId="4" borderId="15" xfId="0" applyNumberFormat="1" applyFont="1" applyFill="1" applyBorder="1" applyAlignment="1" applyProtection="1">
      <alignment horizontal="right" vertical="center"/>
    </xf>
    <xf numFmtId="3" fontId="8" fillId="4" borderId="49" xfId="0" applyNumberFormat="1" applyFont="1" applyFill="1" applyBorder="1" applyAlignment="1" applyProtection="1">
      <alignment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8" fillId="4" borderId="2" xfId="0" applyNumberFormat="1" applyFont="1" applyFill="1" applyBorder="1" applyAlignment="1" applyProtection="1">
      <alignment horizontal="right" vertical="center"/>
    </xf>
    <xf numFmtId="164" fontId="16" fillId="10" borderId="33" xfId="0" applyNumberFormat="1" applyFont="1" applyFill="1" applyBorder="1" applyAlignment="1" applyProtection="1">
      <alignment horizontal="right" vertical="center"/>
    </xf>
    <xf numFmtId="3" fontId="4" fillId="2" borderId="33" xfId="0" applyNumberFormat="1" applyFont="1" applyFill="1" applyBorder="1" applyAlignment="1" applyProtection="1">
      <alignment vertical="center"/>
    </xf>
    <xf numFmtId="164" fontId="38" fillId="10" borderId="108" xfId="0" applyNumberFormat="1" applyFont="1" applyFill="1" applyBorder="1" applyAlignment="1" applyProtection="1">
      <alignment horizontal="center" vertical="center"/>
    </xf>
    <xf numFmtId="3" fontId="8" fillId="19" borderId="0" xfId="0" applyNumberFormat="1" applyFont="1" applyFill="1" applyBorder="1" applyAlignment="1" applyProtection="1">
      <alignment vertical="center"/>
      <protection locked="0"/>
    </xf>
    <xf numFmtId="3" fontId="8" fillId="19" borderId="20" xfId="0" applyNumberFormat="1" applyFont="1" applyFill="1" applyBorder="1" applyAlignment="1" applyProtection="1">
      <alignment vertical="center"/>
      <protection locked="0"/>
    </xf>
    <xf numFmtId="3" fontId="5" fillId="8" borderId="0" xfId="0" applyNumberFormat="1" applyFont="1" applyFill="1" applyBorder="1" applyAlignment="1" applyProtection="1">
      <alignment vertical="center"/>
      <protection locked="0"/>
    </xf>
    <xf numFmtId="3" fontId="5" fillId="8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3" fontId="4" fillId="8" borderId="6" xfId="0" applyNumberFormat="1" applyFont="1" applyFill="1" applyBorder="1" applyAlignment="1" applyProtection="1">
      <alignment horizontal="right" vertical="center"/>
      <protection locked="0"/>
    </xf>
    <xf numFmtId="164" fontId="16" fillId="10" borderId="7" xfId="0" applyNumberFormat="1" applyFont="1" applyFill="1" applyBorder="1" applyAlignment="1" applyProtection="1">
      <alignment horizontal="right" vertical="center"/>
    </xf>
    <xf numFmtId="164" fontId="16" fillId="10" borderId="26" xfId="0" applyNumberFormat="1" applyFont="1" applyFill="1" applyBorder="1" applyAlignment="1" applyProtection="1">
      <alignment horizontal="right" vertical="center"/>
    </xf>
    <xf numFmtId="164" fontId="16" fillId="10" borderId="8" xfId="0" applyNumberFormat="1" applyFont="1" applyFill="1" applyBorder="1" applyAlignment="1" applyProtection="1">
      <alignment horizontal="right" vertical="center"/>
    </xf>
    <xf numFmtId="3" fontId="4" fillId="8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vertical="center"/>
    </xf>
    <xf numFmtId="3" fontId="8" fillId="4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horizontal="right" vertical="center"/>
    </xf>
    <xf numFmtId="0" fontId="35" fillId="5" borderId="0" xfId="0" applyFont="1" applyFill="1" applyAlignment="1" applyProtection="1">
      <alignment horizontal="right" vertical="center"/>
    </xf>
    <xf numFmtId="0" fontId="13" fillId="5" borderId="0" xfId="0" applyFont="1" applyFill="1" applyAlignment="1" applyProtection="1">
      <alignment horizontal="right" vertical="center"/>
    </xf>
    <xf numFmtId="0" fontId="16" fillId="10" borderId="28" xfId="0" applyFont="1" applyFill="1" applyBorder="1" applyAlignment="1" applyProtection="1">
      <alignment vertical="center" wrapText="1"/>
    </xf>
    <xf numFmtId="0" fontId="16" fillId="10" borderId="2" xfId="0" applyFont="1" applyFill="1" applyBorder="1" applyAlignment="1" applyProtection="1">
      <alignment vertical="center" wrapText="1"/>
    </xf>
    <xf numFmtId="0" fontId="16" fillId="10" borderId="7" xfId="0" applyFont="1" applyFill="1" applyBorder="1" applyAlignment="1" applyProtection="1">
      <alignment vertical="center" wrapText="1"/>
    </xf>
    <xf numFmtId="0" fontId="16" fillId="10" borderId="8" xfId="0" applyFont="1" applyFill="1" applyBorder="1" applyAlignment="1" applyProtection="1">
      <alignment vertical="center" wrapText="1"/>
    </xf>
    <xf numFmtId="3" fontId="8" fillId="6" borderId="34" xfId="0" applyNumberFormat="1" applyFont="1" applyFill="1" applyBorder="1" applyAlignment="1" applyProtection="1">
      <alignment horizontal="right" vertical="center"/>
    </xf>
    <xf numFmtId="3" fontId="9" fillId="6" borderId="29" xfId="0" applyNumberFormat="1" applyFont="1" applyFill="1" applyBorder="1" applyAlignment="1" applyProtection="1">
      <alignment horizontal="right" vertical="center"/>
    </xf>
    <xf numFmtId="3" fontId="9" fillId="6" borderId="0" xfId="0" applyNumberFormat="1" applyFont="1" applyFill="1" applyBorder="1" applyAlignment="1" applyProtection="1">
      <alignment horizontal="right" vertical="center"/>
    </xf>
    <xf numFmtId="3" fontId="9" fillId="6" borderId="21" xfId="0" applyNumberFormat="1" applyFont="1" applyFill="1" applyBorder="1" applyAlignment="1" applyProtection="1">
      <alignment horizontal="right" vertical="center"/>
    </xf>
    <xf numFmtId="3" fontId="9" fillId="6" borderId="20" xfId="0" applyNumberFormat="1" applyFont="1" applyFill="1" applyBorder="1" applyAlignment="1" applyProtection="1">
      <alignment horizontal="right" vertical="center"/>
    </xf>
    <xf numFmtId="3" fontId="9" fillId="13" borderId="29" xfId="0" applyNumberFormat="1" applyFont="1" applyFill="1" applyBorder="1" applyAlignment="1" applyProtection="1">
      <alignment horizontal="right" vertical="center"/>
    </xf>
    <xf numFmtId="3" fontId="9" fillId="13" borderId="0" xfId="0" applyNumberFormat="1" applyFont="1" applyFill="1" applyBorder="1" applyAlignment="1" applyProtection="1">
      <alignment horizontal="right" vertical="center"/>
    </xf>
    <xf numFmtId="164" fontId="16" fillId="10" borderId="28" xfId="0" applyNumberFormat="1" applyFont="1" applyFill="1" applyBorder="1" applyAlignment="1" applyProtection="1">
      <alignment vertical="center" wrapText="1"/>
    </xf>
    <xf numFmtId="164" fontId="16" fillId="10" borderId="2" xfId="0" applyNumberFormat="1" applyFont="1" applyFill="1" applyBorder="1" applyAlignment="1" applyProtection="1">
      <alignment vertical="center" wrapText="1"/>
    </xf>
    <xf numFmtId="164" fontId="16" fillId="10" borderId="7" xfId="0" applyNumberFormat="1" applyFont="1" applyFill="1" applyBorder="1" applyAlignment="1" applyProtection="1">
      <alignment vertical="center" wrapText="1"/>
    </xf>
    <xf numFmtId="164" fontId="16" fillId="10" borderId="107" xfId="0" applyNumberFormat="1" applyFont="1" applyFill="1" applyBorder="1" applyAlignment="1" applyProtection="1">
      <alignment vertical="center" wrapText="1"/>
    </xf>
    <xf numFmtId="166" fontId="5" fillId="3" borderId="5" xfId="1" applyNumberFormat="1" applyFont="1" applyFill="1" applyBorder="1" applyAlignment="1" applyProtection="1">
      <alignment horizontal="right" vertical="center"/>
    </xf>
    <xf numFmtId="166" fontId="5" fillId="3" borderId="19" xfId="1" applyNumberFormat="1" applyFont="1" applyFill="1" applyBorder="1" applyAlignment="1" applyProtection="1">
      <alignment horizontal="right" vertical="center"/>
    </xf>
    <xf numFmtId="166" fontId="5" fillId="3" borderId="13" xfId="1" applyNumberFormat="1" applyFont="1" applyFill="1" applyBorder="1" applyAlignment="1" applyProtection="1">
      <alignment horizontal="right" vertical="center"/>
    </xf>
    <xf numFmtId="166" fontId="5" fillId="3" borderId="5" xfId="0" applyNumberFormat="1" applyFont="1" applyFill="1" applyBorder="1" applyAlignment="1" applyProtection="1">
      <alignment vertical="center"/>
    </xf>
    <xf numFmtId="166" fontId="5" fillId="3" borderId="19" xfId="0" applyNumberFormat="1" applyFont="1" applyFill="1" applyBorder="1" applyAlignment="1" applyProtection="1">
      <alignment vertical="center"/>
    </xf>
    <xf numFmtId="166" fontId="5" fillId="3" borderId="13" xfId="0" applyNumberFormat="1" applyFont="1" applyFill="1" applyBorder="1" applyAlignment="1" applyProtection="1">
      <alignment vertical="center"/>
    </xf>
    <xf numFmtId="166" fontId="5" fillId="3" borderId="48" xfId="1" applyNumberFormat="1" applyFont="1" applyFill="1" applyBorder="1" applyAlignment="1" applyProtection="1">
      <alignment vertical="center"/>
    </xf>
    <xf numFmtId="166" fontId="5" fillId="3" borderId="47" xfId="1" applyNumberFormat="1" applyFont="1" applyFill="1" applyBorder="1" applyAlignment="1" applyProtection="1">
      <alignment vertical="center"/>
    </xf>
    <xf numFmtId="166" fontId="5" fillId="3" borderId="5" xfId="1" applyNumberFormat="1" applyFont="1" applyFill="1" applyBorder="1" applyAlignment="1" applyProtection="1">
      <alignment vertical="center"/>
    </xf>
    <xf numFmtId="166" fontId="5" fillId="3" borderId="13" xfId="1" applyNumberFormat="1" applyFont="1" applyFill="1" applyBorder="1" applyAlignment="1" applyProtection="1">
      <alignment vertical="center"/>
    </xf>
    <xf numFmtId="3" fontId="0" fillId="6" borderId="2" xfId="0" applyNumberFormat="1" applyFont="1" applyFill="1" applyBorder="1" applyAlignment="1" applyProtection="1">
      <alignment vertical="center"/>
    </xf>
    <xf numFmtId="3" fontId="0" fillId="6" borderId="3" xfId="0" applyNumberFormat="1" applyFont="1" applyFill="1" applyBorder="1" applyAlignment="1" applyProtection="1">
      <alignment vertical="center"/>
    </xf>
    <xf numFmtId="3" fontId="0" fillId="6" borderId="0" xfId="0" applyNumberFormat="1" applyFont="1" applyFill="1" applyBorder="1" applyAlignment="1" applyProtection="1">
      <alignment vertical="center"/>
    </xf>
    <xf numFmtId="3" fontId="0" fillId="6" borderId="6" xfId="0" applyNumberFormat="1" applyFont="1" applyFill="1" applyBorder="1" applyAlignment="1" applyProtection="1">
      <alignment vertical="center"/>
    </xf>
    <xf numFmtId="0" fontId="0" fillId="3" borderId="109" xfId="0" applyFont="1" applyFill="1" applyBorder="1" applyAlignment="1" applyProtection="1">
      <alignment vertical="center"/>
    </xf>
    <xf numFmtId="0" fontId="0" fillId="3" borderId="110" xfId="0" applyFont="1" applyFill="1" applyBorder="1" applyAlignment="1" applyProtection="1">
      <alignment vertical="center"/>
    </xf>
    <xf numFmtId="0" fontId="35" fillId="7" borderId="111" xfId="0" applyFont="1" applyFill="1" applyBorder="1" applyAlignment="1" applyProtection="1">
      <alignment horizontal="left" vertical="center"/>
    </xf>
    <xf numFmtId="3" fontId="13" fillId="6" borderId="5" xfId="0" applyNumberFormat="1" applyFont="1" applyFill="1" applyBorder="1" applyAlignment="1" applyProtection="1">
      <alignment vertical="center"/>
    </xf>
    <xf numFmtId="3" fontId="13" fillId="6" borderId="13" xfId="0" applyNumberFormat="1" applyFont="1" applyFill="1" applyBorder="1" applyAlignment="1" applyProtection="1">
      <alignment vertical="center"/>
    </xf>
    <xf numFmtId="0" fontId="1" fillId="5" borderId="0" xfId="5" applyFill="1" applyProtection="1"/>
    <xf numFmtId="0" fontId="1" fillId="0" borderId="71" xfId="5" applyBorder="1" applyProtection="1"/>
    <xf numFmtId="0" fontId="1" fillId="0" borderId="71" xfId="5" applyBorder="1" applyAlignment="1" applyProtection="1">
      <alignment vertical="center"/>
    </xf>
    <xf numFmtId="0" fontId="1" fillId="0" borderId="0" xfId="5" applyProtection="1"/>
    <xf numFmtId="0" fontId="1" fillId="5" borderId="71" xfId="5" applyFill="1" applyBorder="1" applyProtection="1"/>
    <xf numFmtId="0" fontId="31" fillId="5" borderId="0" xfId="0" applyFont="1" applyFill="1" applyAlignment="1" applyProtection="1">
      <alignment horizontal="center" vertical="center"/>
    </xf>
    <xf numFmtId="0" fontId="1" fillId="0" borderId="72" xfId="5" applyBorder="1" applyProtection="1"/>
    <xf numFmtId="0" fontId="1" fillId="0" borderId="72" xfId="5" applyBorder="1" applyAlignment="1" applyProtection="1">
      <alignment vertical="center"/>
    </xf>
    <xf numFmtId="0" fontId="1" fillId="5" borderId="0" xfId="5" applyFill="1" applyAlignment="1" applyProtection="1">
      <alignment horizontal="center" vertical="center"/>
    </xf>
    <xf numFmtId="0" fontId="25" fillId="5" borderId="0" xfId="5" applyFont="1" applyFill="1" applyAlignment="1" applyProtection="1">
      <alignment horizontal="center" vertical="center"/>
    </xf>
    <xf numFmtId="0" fontId="1" fillId="5" borderId="75" xfId="5" applyFill="1" applyBorder="1" applyProtection="1"/>
    <xf numFmtId="0" fontId="1" fillId="5" borderId="75" xfId="5" applyFill="1" applyBorder="1" applyAlignment="1" applyProtection="1">
      <alignment vertical="center"/>
    </xf>
    <xf numFmtId="0" fontId="1" fillId="5" borderId="76" xfId="5" applyFill="1" applyBorder="1" applyProtection="1"/>
    <xf numFmtId="0" fontId="1" fillId="5" borderId="72" xfId="5" applyFill="1" applyBorder="1" applyProtection="1"/>
    <xf numFmtId="0" fontId="1" fillId="5" borderId="72" xfId="5" applyFill="1" applyBorder="1" applyAlignment="1" applyProtection="1">
      <alignment vertical="center"/>
    </xf>
    <xf numFmtId="0" fontId="1" fillId="5" borderId="77" xfId="5" applyFill="1" applyBorder="1" applyProtection="1"/>
    <xf numFmtId="0" fontId="1" fillId="5" borderId="0" xfId="5" applyFill="1" applyAlignment="1" applyProtection="1">
      <alignment vertical="center"/>
    </xf>
    <xf numFmtId="0" fontId="28" fillId="5" borderId="0" xfId="5" applyFont="1" applyFill="1" applyProtection="1"/>
    <xf numFmtId="0" fontId="30" fillId="0" borderId="0" xfId="5" applyFont="1" applyAlignment="1" applyProtection="1">
      <alignment horizontal="center" vertical="center"/>
    </xf>
    <xf numFmtId="0" fontId="39" fillId="3" borderId="0" xfId="0" applyFont="1" applyFill="1" applyBorder="1" applyAlignment="1" applyProtection="1">
      <alignment vertical="center"/>
    </xf>
    <xf numFmtId="0" fontId="32" fillId="5" borderId="0" xfId="7" applyFill="1" applyProtection="1">
      <protection locked="0"/>
    </xf>
    <xf numFmtId="0" fontId="0" fillId="5" borderId="0" xfId="0" applyFill="1" applyProtection="1"/>
    <xf numFmtId="0" fontId="29" fillId="5" borderId="0" xfId="6" applyFill="1" applyAlignment="1" applyProtection="1">
      <alignment horizontal="left"/>
    </xf>
    <xf numFmtId="0" fontId="23" fillId="17" borderId="73" xfId="5" applyFont="1" applyFill="1" applyBorder="1" applyAlignment="1" applyProtection="1">
      <alignment horizontal="center"/>
    </xf>
    <xf numFmtId="0" fontId="23" fillId="17" borderId="18" xfId="5" applyFont="1" applyFill="1" applyBorder="1" applyAlignment="1" applyProtection="1">
      <alignment horizontal="center"/>
    </xf>
    <xf numFmtId="0" fontId="23" fillId="17" borderId="24" xfId="5" applyFont="1" applyFill="1" applyBorder="1" applyAlignment="1" applyProtection="1">
      <alignment horizontal="center"/>
    </xf>
    <xf numFmtId="0" fontId="24" fillId="17" borderId="34" xfId="5" applyFont="1" applyFill="1" applyBorder="1" applyAlignment="1" applyProtection="1">
      <alignment horizontal="center" vertical="center"/>
    </xf>
    <xf numFmtId="0" fontId="24" fillId="17" borderId="0" xfId="5" applyFont="1" applyFill="1" applyAlignment="1" applyProtection="1">
      <alignment horizontal="center" vertical="center"/>
    </xf>
    <xf numFmtId="0" fontId="24" fillId="17" borderId="20" xfId="5" applyFont="1" applyFill="1" applyBorder="1" applyAlignment="1" applyProtection="1">
      <alignment horizontal="center" vertical="center"/>
    </xf>
    <xf numFmtId="0" fontId="24" fillId="17" borderId="74" xfId="5" applyFont="1" applyFill="1" applyBorder="1" applyAlignment="1" applyProtection="1">
      <alignment horizontal="center" vertical="center"/>
    </xf>
    <xf numFmtId="0" fontId="24" fillId="17" borderId="14" xfId="5" applyFont="1" applyFill="1" applyBorder="1" applyAlignment="1" applyProtection="1">
      <alignment horizontal="center" vertical="center"/>
    </xf>
    <xf numFmtId="0" fontId="24" fillId="17" borderId="16" xfId="5" applyFont="1" applyFill="1" applyBorder="1" applyAlignment="1" applyProtection="1">
      <alignment horizontal="center" vertical="center"/>
    </xf>
    <xf numFmtId="0" fontId="26" fillId="17" borderId="78" xfId="5" applyFont="1" applyFill="1" applyBorder="1" applyAlignment="1" applyProtection="1">
      <alignment horizontal="center" vertical="center" wrapText="1"/>
    </xf>
    <xf numFmtId="0" fontId="26" fillId="17" borderId="79" xfId="5" applyFont="1" applyFill="1" applyBorder="1" applyAlignment="1" applyProtection="1">
      <alignment horizontal="center" vertical="center" wrapText="1"/>
    </xf>
    <xf numFmtId="0" fontId="26" fillId="17" borderId="80" xfId="5" applyFont="1" applyFill="1" applyBorder="1" applyAlignment="1" applyProtection="1">
      <alignment horizontal="center" vertical="center" wrapText="1"/>
    </xf>
    <xf numFmtId="0" fontId="27" fillId="0" borderId="81" xfId="5" applyFont="1" applyBorder="1" applyAlignment="1" applyProtection="1">
      <alignment horizontal="center" vertical="center" wrapText="1"/>
      <protection locked="0"/>
    </xf>
    <xf numFmtId="0" fontId="27" fillId="0" borderId="79" xfId="5" applyFont="1" applyBorder="1" applyAlignment="1" applyProtection="1">
      <alignment horizontal="center" vertical="center" wrapText="1"/>
      <protection locked="0"/>
    </xf>
    <xf numFmtId="0" fontId="27" fillId="0" borderId="82" xfId="5" applyFont="1" applyBorder="1" applyAlignment="1" applyProtection="1">
      <alignment horizontal="center" vertical="center" wrapText="1"/>
      <protection locked="0"/>
    </xf>
    <xf numFmtId="0" fontId="26" fillId="17" borderId="83" xfId="5" applyFont="1" applyFill="1" applyBorder="1" applyAlignment="1" applyProtection="1">
      <alignment horizontal="center" vertical="center" wrapText="1"/>
    </xf>
    <xf numFmtId="0" fontId="26" fillId="17" borderId="84" xfId="5" applyFont="1" applyFill="1" applyBorder="1" applyAlignment="1" applyProtection="1">
      <alignment horizontal="center" vertical="center" wrapText="1"/>
    </xf>
    <xf numFmtId="0" fontId="26" fillId="17" borderId="85" xfId="5" applyFont="1" applyFill="1" applyBorder="1" applyAlignment="1" applyProtection="1">
      <alignment horizontal="center" vertical="center" wrapText="1"/>
    </xf>
    <xf numFmtId="0" fontId="1" fillId="0" borderId="86" xfId="5" applyBorder="1" applyAlignment="1" applyProtection="1">
      <alignment horizontal="center"/>
      <protection locked="0"/>
    </xf>
    <xf numFmtId="0" fontId="1" fillId="0" borderId="84" xfId="5" applyBorder="1" applyAlignment="1" applyProtection="1">
      <alignment horizontal="center"/>
      <protection locked="0"/>
    </xf>
    <xf numFmtId="0" fontId="1" fillId="0" borderId="87" xfId="5" applyBorder="1" applyAlignment="1" applyProtection="1">
      <alignment horizontal="center"/>
      <protection locked="0"/>
    </xf>
    <xf numFmtId="0" fontId="26" fillId="17" borderId="88" xfId="5" applyFont="1" applyFill="1" applyBorder="1" applyAlignment="1" applyProtection="1">
      <alignment horizontal="center" vertical="center" wrapText="1"/>
    </xf>
    <xf numFmtId="0" fontId="26" fillId="17" borderId="89" xfId="5" applyFont="1" applyFill="1" applyBorder="1" applyAlignment="1" applyProtection="1">
      <alignment horizontal="center" vertical="center" wrapText="1"/>
    </xf>
    <xf numFmtId="0" fontId="26" fillId="17" borderId="90" xfId="5" applyFont="1" applyFill="1" applyBorder="1" applyAlignment="1" applyProtection="1">
      <alignment horizontal="center" vertical="center" wrapText="1"/>
    </xf>
    <xf numFmtId="14" fontId="1" fillId="0" borderId="91" xfId="5" applyNumberFormat="1" applyBorder="1" applyAlignment="1" applyProtection="1">
      <alignment horizontal="center"/>
      <protection locked="0"/>
    </xf>
    <xf numFmtId="14" fontId="1" fillId="0" borderId="89" xfId="5" applyNumberFormat="1" applyBorder="1" applyAlignment="1" applyProtection="1">
      <alignment horizontal="center"/>
      <protection locked="0"/>
    </xf>
    <xf numFmtId="14" fontId="1" fillId="0" borderId="92" xfId="5" applyNumberFormat="1" applyBorder="1" applyAlignment="1" applyProtection="1">
      <alignment horizontal="center"/>
      <protection locked="0"/>
    </xf>
    <xf numFmtId="0" fontId="22" fillId="17" borderId="93" xfId="5" applyFont="1" applyFill="1" applyBorder="1" applyAlignment="1" applyProtection="1">
      <alignment horizontal="center"/>
    </xf>
    <xf numFmtId="0" fontId="22" fillId="17" borderId="94" xfId="5" applyFont="1" applyFill="1" applyBorder="1" applyAlignment="1" applyProtection="1">
      <alignment horizontal="center"/>
    </xf>
    <xf numFmtId="0" fontId="22" fillId="17" borderId="95" xfId="5" applyFont="1" applyFill="1" applyBorder="1" applyAlignment="1" applyProtection="1">
      <alignment horizontal="center"/>
    </xf>
    <xf numFmtId="0" fontId="37" fillId="17" borderId="34" xfId="5" applyFont="1" applyFill="1" applyBorder="1" applyAlignment="1" applyProtection="1">
      <alignment horizontal="center" wrapText="1"/>
    </xf>
    <xf numFmtId="0" fontId="37" fillId="17" borderId="0" xfId="5" applyFont="1" applyFill="1" applyBorder="1" applyAlignment="1" applyProtection="1">
      <alignment horizontal="center" wrapText="1"/>
    </xf>
    <xf numFmtId="0" fontId="37" fillId="17" borderId="20" xfId="5" applyFont="1" applyFill="1" applyBorder="1" applyAlignment="1" applyProtection="1">
      <alignment horizontal="center" wrapText="1"/>
    </xf>
    <xf numFmtId="0" fontId="0" fillId="5" borderId="96" xfId="0" applyFont="1" applyFill="1" applyBorder="1" applyAlignment="1" applyProtection="1">
      <alignment horizontal="left" vertical="center" wrapText="1"/>
    </xf>
    <xf numFmtId="0" fontId="2" fillId="5" borderId="97" xfId="0" applyFont="1" applyFill="1" applyBorder="1" applyAlignment="1" applyProtection="1">
      <alignment horizontal="left" vertical="center" wrapText="1"/>
    </xf>
    <xf numFmtId="0" fontId="2" fillId="5" borderId="98" xfId="0" applyFont="1" applyFill="1" applyBorder="1" applyAlignment="1" applyProtection="1">
      <alignment horizontal="left" vertical="center" wrapText="1"/>
    </xf>
    <xf numFmtId="0" fontId="0" fillId="5" borderId="93" xfId="0" applyFont="1" applyFill="1" applyBorder="1" applyAlignment="1" applyProtection="1">
      <alignment horizontal="left" vertical="center" wrapText="1"/>
    </xf>
    <xf numFmtId="0" fontId="2" fillId="5" borderId="94" xfId="0" applyFont="1" applyFill="1" applyBorder="1" applyAlignment="1" applyProtection="1">
      <alignment horizontal="left" vertical="center" wrapText="1"/>
    </xf>
    <xf numFmtId="0" fontId="2" fillId="5" borderId="95" xfId="0" applyFont="1" applyFill="1" applyBorder="1" applyAlignment="1" applyProtection="1">
      <alignment horizontal="left" vertical="center" wrapText="1"/>
    </xf>
    <xf numFmtId="0" fontId="0" fillId="5" borderId="0" xfId="0" applyFont="1" applyFill="1" applyAlignment="1" applyProtection="1">
      <alignment horizontal="center" vertical="center"/>
    </xf>
    <xf numFmtId="0" fontId="0" fillId="5" borderId="97" xfId="0" applyFont="1" applyFill="1" applyBorder="1" applyAlignment="1" applyProtection="1">
      <alignment horizontal="left" vertical="center" wrapText="1"/>
    </xf>
    <xf numFmtId="0" fontId="0" fillId="5" borderId="98" xfId="0" applyFont="1" applyFill="1" applyBorder="1" applyAlignment="1" applyProtection="1">
      <alignment horizontal="left" vertical="center" wrapText="1"/>
    </xf>
    <xf numFmtId="0" fontId="36" fillId="5" borderId="73" xfId="0" applyFont="1" applyFill="1" applyBorder="1" applyAlignment="1" applyProtection="1">
      <alignment horizontal="left" vertical="center"/>
    </xf>
    <xf numFmtId="0" fontId="36" fillId="5" borderId="18" xfId="0" applyFont="1" applyFill="1" applyBorder="1" applyAlignment="1" applyProtection="1">
      <alignment horizontal="left" vertical="center"/>
    </xf>
    <xf numFmtId="0" fontId="36" fillId="5" borderId="24" xfId="0" applyFont="1" applyFill="1" applyBorder="1" applyAlignment="1" applyProtection="1">
      <alignment horizontal="left" vertical="center"/>
    </xf>
    <xf numFmtId="0" fontId="36" fillId="5" borderId="74" xfId="0" applyFont="1" applyFill="1" applyBorder="1" applyAlignment="1" applyProtection="1">
      <alignment horizontal="left" vertical="center"/>
    </xf>
    <xf numFmtId="0" fontId="36" fillId="5" borderId="14" xfId="0" applyFont="1" applyFill="1" applyBorder="1" applyAlignment="1" applyProtection="1">
      <alignment horizontal="left" vertical="center"/>
    </xf>
    <xf numFmtId="0" fontId="36" fillId="5" borderId="16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 wrapText="1"/>
    </xf>
  </cellXfs>
  <cellStyles count="8">
    <cellStyle name="Hiperveza 2" xfId="6"/>
    <cellStyle name="Hyperlink" xfId="7" builtinId="8"/>
    <cellStyle name="Normal" xfId="0" builtinId="0"/>
    <cellStyle name="Normal 2" xfId="3"/>
    <cellStyle name="Normal 3 2" xfId="2"/>
    <cellStyle name="Normalno 2" xfId="5"/>
    <cellStyle name="Percent" xfId="1" builtinId="5"/>
    <cellStyle name="Percent 3 3" xfId="4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85"/>
      <color rgb="FFFFFFB3"/>
      <color rgb="FFFFFFAF"/>
      <color rgb="FFFFFFBD"/>
      <color rgb="FFFFFFD1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Prihodi od prodaje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RDG!$F$8:$P$8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23614863"/>
        <c:axId val="1323615279"/>
      </c:barChart>
      <c:lineChart>
        <c:grouping val="standard"/>
        <c:varyColors val="0"/>
        <c:ser>
          <c:idx val="1"/>
          <c:order val="1"/>
          <c:tx>
            <c:strRef>
              <c:f>RDG!$D$37</c:f>
              <c:strCache>
                <c:ptCount val="1"/>
                <c:pt idx="0">
                  <c:v>%EBIT marža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RDG!$F$37:$P$37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3-4A76-A5D8-9A357F948434}"/>
            </c:ext>
          </c:extLst>
        </c:ser>
        <c:ser>
          <c:idx val="2"/>
          <c:order val="2"/>
          <c:tx>
            <c:strRef>
              <c:f>RDG!$D$54</c:f>
              <c:strCache>
                <c:ptCount val="1"/>
                <c:pt idx="0">
                  <c:v>%Neto marža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RDG!$F$54:$P$54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33695"/>
        <c:axId val="1420032447"/>
      </c:lineChart>
      <c:catAx>
        <c:axId val="1323614863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615279"/>
        <c:crosses val="autoZero"/>
        <c:auto val="1"/>
        <c:lblAlgn val="ctr"/>
        <c:lblOffset val="100"/>
        <c:noMultiLvlLbl val="1"/>
      </c:catAx>
      <c:valAx>
        <c:axId val="132361527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614863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420032447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033695"/>
        <c:crosses val="max"/>
        <c:crossBetween val="between"/>
      </c:valAx>
      <c:catAx>
        <c:axId val="1420033695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42003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Neto dobit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RDG!$F$53:$P$53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E-4F57-9DB0-05E92718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887927792"/>
        <c:axId val="1887923216"/>
      </c:barChart>
      <c:catAx>
        <c:axId val="18879277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923216"/>
        <c:crosses val="autoZero"/>
        <c:auto val="1"/>
        <c:lblAlgn val="ctr"/>
        <c:lblOffset val="100"/>
        <c:noMultiLvlLbl val="0"/>
      </c:catAx>
      <c:valAx>
        <c:axId val="1887923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9277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Troškovi zaposlenih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RDG!$F$24:$P$24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22304"/>
        <c:axId val="1956621056"/>
      </c:lineChart>
      <c:lineChart>
        <c:grouping val="standard"/>
        <c:varyColors val="0"/>
        <c:ser>
          <c:idx val="1"/>
          <c:order val="1"/>
          <c:tx>
            <c:v>Broj zaposlenih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RDG!$F$6:$P$6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RDG!$F$27:$P$27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12320"/>
        <c:axId val="1956613984"/>
      </c:lineChart>
      <c:catAx>
        <c:axId val="1956622304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621056"/>
        <c:crosses val="autoZero"/>
        <c:auto val="1"/>
        <c:lblAlgn val="ctr"/>
        <c:lblOffset val="100"/>
        <c:noMultiLvlLbl val="0"/>
      </c:catAx>
      <c:valAx>
        <c:axId val="19566210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62230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9566139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612320"/>
        <c:crosses val="max"/>
        <c:crossBetween val="between"/>
      </c:valAx>
      <c:catAx>
        <c:axId val="1956612320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95661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327025</xdr:colOff>
      <xdr:row>3</xdr:row>
      <xdr:rowOff>15875</xdr:rowOff>
    </xdr:from>
    <xdr:to>
      <xdr:col>12</xdr:col>
      <xdr:colOff>165100</xdr:colOff>
      <xdr:row>8</xdr:row>
      <xdr:rowOff>160867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148F94A-7401-4BA6-962B-47D173D0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5692" y="650875"/>
          <a:ext cx="2907241" cy="120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455084</xdr:colOff>
      <xdr:row>4</xdr:row>
      <xdr:rowOff>87841</xdr:rowOff>
    </xdr:from>
    <xdr:to>
      <xdr:col>6</xdr:col>
      <xdr:colOff>521759</xdr:colOff>
      <xdr:row>7</xdr:row>
      <xdr:rowOff>40216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BC97D4E7-D5F2-4F8E-96AB-38BF2D7A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17" y="934508"/>
          <a:ext cx="2437342" cy="58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553640</xdr:colOff>
      <xdr:row>55</xdr:row>
      <xdr:rowOff>134538</xdr:rowOff>
    </xdr:from>
    <xdr:to>
      <xdr:col>5</xdr:col>
      <xdr:colOff>95251</xdr:colOff>
      <xdr:row>74</xdr:row>
      <xdr:rowOff>23811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50F75C8-E7CC-4775-8CF7-9EC710100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279796</xdr:colOff>
      <xdr:row>55</xdr:row>
      <xdr:rowOff>122632</xdr:rowOff>
    </xdr:from>
    <xdr:to>
      <xdr:col>8</xdr:col>
      <xdr:colOff>833437</xdr:colOff>
      <xdr:row>74</xdr:row>
      <xdr:rowOff>11905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154A11F-0F99-445B-B163-394FEB0F1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1208483</xdr:colOff>
      <xdr:row>55</xdr:row>
      <xdr:rowOff>134538</xdr:rowOff>
    </xdr:from>
    <xdr:to>
      <xdr:col>12</xdr:col>
      <xdr:colOff>333374</xdr:colOff>
      <xdr:row>74</xdr:row>
      <xdr:rowOff>35717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18AAD6A8-F54B-4DC3-B4C7-504A916B5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23813</xdr:colOff>
      <xdr:row>11</xdr:row>
      <xdr:rowOff>0</xdr:rowOff>
    </xdr:from>
    <xdr:to>
      <xdr:col>15</xdr:col>
      <xdr:colOff>11906</xdr:colOff>
      <xdr:row>13</xdr:row>
      <xdr:rowOff>95249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47A9C754-D282-4A2F-88DD-1A2E64E1B604}"/>
            </a:ext>
          </a:extLst>
        </xdr:cNvPr>
        <xdr:cNvCxnSpPr/>
      </xdr:nvCxnSpPr>
      <xdr:spPr>
        <a:xfrm flipV="1">
          <a:off x="14835188" y="2750344"/>
          <a:ext cx="940593" cy="464343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23813</xdr:colOff>
      <xdr:row>14</xdr:row>
      <xdr:rowOff>119062</xdr:rowOff>
    </xdr:from>
    <xdr:to>
      <xdr:col>14</xdr:col>
      <xdr:colOff>750094</xdr:colOff>
      <xdr:row>17</xdr:row>
      <xdr:rowOff>11906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A2562FE1-6D49-4F0A-A308-8B374D4FD57C}"/>
            </a:ext>
          </a:extLst>
        </xdr:cNvPr>
        <xdr:cNvCxnSpPr/>
      </xdr:nvCxnSpPr>
      <xdr:spPr>
        <a:xfrm>
          <a:off x="14835188" y="3417093"/>
          <a:ext cx="916781" cy="440532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273843</xdr:colOff>
      <xdr:row>33</xdr:row>
      <xdr:rowOff>107156</xdr:rowOff>
    </xdr:from>
    <xdr:to>
      <xdr:col>5</xdr:col>
      <xdr:colOff>678656</xdr:colOff>
      <xdr:row>33</xdr:row>
      <xdr:rowOff>107156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663EFACA-B11B-4792-9AEB-10AAC60E078E}"/>
            </a:ext>
          </a:extLst>
        </xdr:cNvPr>
        <xdr:cNvCxnSpPr/>
      </xdr:nvCxnSpPr>
      <xdr:spPr>
        <a:xfrm>
          <a:off x="5500687" y="9346406"/>
          <a:ext cx="1381125" cy="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11906</xdr:colOff>
      <xdr:row>46</xdr:row>
      <xdr:rowOff>95249</xdr:rowOff>
    </xdr:to>
    <xdr:cxnSp macro="">
      <xdr:nvCxnSpPr>
        <xdr:cNvPr id="4" name="Ravni poveznik sa strelicom 3">
          <a:extLst>
            <a:ext uri="{FF2B5EF4-FFF2-40B4-BE49-F238E27FC236}">
              <a16:creationId xmlns:a16="http://schemas.microsoft.com/office/drawing/2014/main" id="{EE29A43D-B1C5-4914-A96A-1DB0ECE98D0F}"/>
            </a:ext>
          </a:extLst>
        </xdr:cNvPr>
        <xdr:cNvCxnSpPr/>
      </xdr:nvCxnSpPr>
      <xdr:spPr>
        <a:xfrm flipV="1">
          <a:off x="14844713" y="3019425"/>
          <a:ext cx="940593" cy="476249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47</xdr:row>
      <xdr:rowOff>119063</xdr:rowOff>
    </xdr:from>
    <xdr:to>
      <xdr:col>13</xdr:col>
      <xdr:colOff>0</xdr:colOff>
      <xdr:row>50</xdr:row>
      <xdr:rowOff>11906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360612E3-69A5-4D4E-A4C6-9773F6D6ACD0}"/>
            </a:ext>
          </a:extLst>
        </xdr:cNvPr>
        <xdr:cNvCxnSpPr/>
      </xdr:nvCxnSpPr>
      <xdr:spPr>
        <a:xfrm>
          <a:off x="13049250" y="11989594"/>
          <a:ext cx="595313" cy="452437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ivredna%20banka\PBZ%20%20revizija%2030.06.99\Radni%20papiri.30.06.99\Radni%20papi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31%20Long-Term%20Debt%20-%20Summary,%20R'Fwd,%20Int%20Exp,%20Disclos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kcija RDG"/>
      <sheetName val="korekcija RDG (2)"/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  <sheetName val="rezerviranja (2)"/>
      <sheetName val="IV i rez. za banke"/>
      <sheetName val="IV i rez. za klijente"/>
      <sheetName val="IV i rez. za klijente (2)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8"/>
  <sheetViews>
    <sheetView showGridLines="0" tabSelected="1" topLeftCell="A7" zoomScale="90" zoomScaleNormal="90" workbookViewId="0">
      <selection activeCell="R24" sqref="R24"/>
    </sheetView>
  </sheetViews>
  <sheetFormatPr defaultColWidth="8.85546875" defaultRowHeight="15" x14ac:dyDescent="0.25"/>
  <cols>
    <col min="1" max="9" width="8.85546875" style="431"/>
    <col min="10" max="10" width="10.42578125" style="431" customWidth="1"/>
    <col min="11" max="16384" width="8.85546875" style="431"/>
  </cols>
  <sheetData>
    <row r="1" spans="1:15" ht="16.5" customHeight="1" x14ac:dyDescent="0.25">
      <c r="A1" s="428"/>
      <c r="B1" s="429"/>
      <c r="C1" s="429"/>
      <c r="D1" s="429"/>
      <c r="E1" s="429"/>
      <c r="F1" s="429"/>
      <c r="G1" s="429"/>
      <c r="H1" s="430"/>
      <c r="I1" s="429"/>
      <c r="J1" s="429"/>
      <c r="K1" s="429"/>
      <c r="L1" s="429"/>
      <c r="M1" s="429"/>
      <c r="N1" s="429"/>
      <c r="O1" s="428"/>
    </row>
    <row r="2" spans="1:15" ht="16.5" customHeight="1" x14ac:dyDescent="0.25">
      <c r="A2" s="428"/>
      <c r="B2" s="432"/>
      <c r="C2" s="432"/>
      <c r="D2" s="432"/>
      <c r="E2" s="429"/>
      <c r="F2" s="429"/>
      <c r="G2" s="429"/>
      <c r="H2" s="430"/>
      <c r="I2" s="429"/>
      <c r="J2" s="429"/>
      <c r="K2" s="429"/>
      <c r="L2" s="429"/>
      <c r="M2" s="429"/>
      <c r="N2" s="429"/>
      <c r="O2" s="428"/>
    </row>
    <row r="3" spans="1:15" ht="16.5" customHeight="1" x14ac:dyDescent="0.25">
      <c r="A3" s="428"/>
      <c r="B3" s="432"/>
      <c r="C3" s="433"/>
      <c r="D3" s="432"/>
      <c r="E3" s="429"/>
      <c r="F3" s="429"/>
      <c r="G3" s="429"/>
      <c r="H3" s="430"/>
      <c r="I3" s="429"/>
      <c r="J3" s="429"/>
      <c r="K3" s="429"/>
      <c r="L3" s="429"/>
      <c r="M3" s="429"/>
      <c r="N3" s="429"/>
      <c r="O3" s="428"/>
    </row>
    <row r="4" spans="1:15" ht="16.5" customHeight="1" x14ac:dyDescent="0.25">
      <c r="A4" s="428"/>
      <c r="B4" s="432"/>
      <c r="C4" s="433"/>
      <c r="D4" s="432"/>
      <c r="E4" s="429"/>
      <c r="F4" s="429"/>
      <c r="G4" s="429"/>
      <c r="H4" s="430"/>
      <c r="I4" s="429"/>
      <c r="J4" s="429"/>
      <c r="K4" s="429"/>
      <c r="L4" s="429"/>
      <c r="M4" s="429"/>
      <c r="N4" s="429"/>
      <c r="O4" s="428"/>
    </row>
    <row r="5" spans="1:15" ht="16.5" customHeight="1" x14ac:dyDescent="0.25">
      <c r="A5" s="428"/>
      <c r="B5" s="429"/>
      <c r="C5" s="429"/>
      <c r="D5" s="429"/>
      <c r="E5" s="429"/>
      <c r="F5" s="429"/>
      <c r="G5" s="429"/>
      <c r="H5" s="430"/>
      <c r="I5" s="429"/>
      <c r="J5" s="429"/>
      <c r="K5" s="429"/>
      <c r="L5" s="429"/>
      <c r="M5" s="429"/>
      <c r="N5" s="429"/>
      <c r="O5" s="428"/>
    </row>
    <row r="6" spans="1:15" ht="16.5" customHeight="1" x14ac:dyDescent="0.25">
      <c r="A6" s="428"/>
      <c r="B6" s="429"/>
      <c r="C6" s="429"/>
      <c r="D6" s="429"/>
      <c r="E6" s="429"/>
      <c r="F6" s="429"/>
      <c r="G6" s="429"/>
      <c r="H6" s="430"/>
      <c r="I6" s="429"/>
      <c r="J6" s="429"/>
      <c r="K6" s="429"/>
      <c r="L6" s="429"/>
      <c r="M6" s="429"/>
      <c r="N6" s="429"/>
      <c r="O6" s="428"/>
    </row>
    <row r="7" spans="1:15" ht="16.5" customHeight="1" x14ac:dyDescent="0.25">
      <c r="A7" s="428"/>
      <c r="B7" s="429"/>
      <c r="C7" s="429"/>
      <c r="D7" s="429"/>
      <c r="E7" s="429"/>
      <c r="F7" s="429"/>
      <c r="G7" s="429"/>
      <c r="H7" s="430"/>
      <c r="I7" s="429"/>
      <c r="J7" s="429"/>
      <c r="K7" s="429"/>
      <c r="L7" s="429"/>
      <c r="M7" s="429"/>
      <c r="N7" s="429"/>
      <c r="O7" s="428"/>
    </row>
    <row r="8" spans="1:15" ht="16.5" customHeight="1" x14ac:dyDescent="0.25">
      <c r="A8" s="428"/>
      <c r="B8" s="429"/>
      <c r="C8" s="429"/>
      <c r="D8" s="429"/>
      <c r="E8" s="429"/>
      <c r="F8" s="429"/>
      <c r="G8" s="429"/>
      <c r="H8" s="430"/>
      <c r="I8" s="429"/>
      <c r="J8" s="429"/>
      <c r="K8" s="429"/>
      <c r="L8" s="429"/>
      <c r="M8" s="429"/>
      <c r="N8" s="429"/>
      <c r="O8" s="428"/>
    </row>
    <row r="9" spans="1:15" ht="16.5" customHeight="1" x14ac:dyDescent="0.25">
      <c r="A9" s="428"/>
      <c r="B9" s="429"/>
      <c r="C9" s="429"/>
      <c r="D9" s="429"/>
      <c r="E9" s="429"/>
      <c r="F9" s="429"/>
      <c r="G9" s="429"/>
      <c r="H9" s="430"/>
      <c r="I9" s="429"/>
      <c r="J9" s="429"/>
      <c r="K9" s="429"/>
      <c r="L9" s="429"/>
      <c r="M9" s="429"/>
      <c r="N9" s="429"/>
      <c r="O9" s="428"/>
    </row>
    <row r="10" spans="1:15" ht="16.5" customHeight="1" x14ac:dyDescent="0.25">
      <c r="A10" s="428"/>
      <c r="B10" s="434"/>
      <c r="C10" s="434"/>
      <c r="D10" s="434"/>
      <c r="E10" s="434"/>
      <c r="F10" s="434"/>
      <c r="G10" s="434"/>
      <c r="H10" s="435"/>
      <c r="I10" s="434"/>
      <c r="J10" s="434"/>
      <c r="K10" s="434"/>
      <c r="L10" s="434"/>
      <c r="M10" s="434"/>
      <c r="N10" s="434"/>
      <c r="O10" s="428"/>
    </row>
    <row r="11" spans="1:15" ht="16.5" customHeight="1" x14ac:dyDescent="0.25">
      <c r="A11" s="428"/>
      <c r="B11" s="434"/>
      <c r="C11" s="434"/>
      <c r="D11" s="434"/>
      <c r="E11" s="434"/>
      <c r="F11" s="434"/>
      <c r="G11" s="434"/>
      <c r="H11" s="435"/>
      <c r="I11" s="434"/>
      <c r="J11" s="434"/>
      <c r="K11" s="434"/>
      <c r="L11" s="434"/>
      <c r="M11" s="434"/>
      <c r="N11" s="434"/>
      <c r="O11" s="428"/>
    </row>
    <row r="12" spans="1:15" ht="16.5" customHeight="1" thickBot="1" x14ac:dyDescent="0.3">
      <c r="A12" s="428"/>
      <c r="B12" s="434"/>
      <c r="C12" s="434"/>
      <c r="D12" s="434"/>
      <c r="E12" s="434"/>
      <c r="F12" s="434"/>
      <c r="G12" s="434"/>
      <c r="H12" s="435"/>
      <c r="I12" s="434"/>
      <c r="J12" s="434"/>
      <c r="K12" s="434"/>
      <c r="L12" s="434"/>
      <c r="M12" s="434"/>
      <c r="N12" s="434"/>
      <c r="O12" s="428"/>
    </row>
    <row r="13" spans="1:15" ht="16.5" customHeight="1" x14ac:dyDescent="0.25">
      <c r="A13" s="428"/>
      <c r="B13" s="451" t="s">
        <v>227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3"/>
      <c r="O13" s="428"/>
    </row>
    <row r="14" spans="1:15" ht="15" customHeight="1" x14ac:dyDescent="0.25">
      <c r="A14" s="428"/>
      <c r="B14" s="481" t="s">
        <v>291</v>
      </c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  <c r="O14" s="428"/>
    </row>
    <row r="15" spans="1:15" ht="15" customHeight="1" x14ac:dyDescent="0.25">
      <c r="A15" s="428"/>
      <c r="B15" s="48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3"/>
      <c r="O15" s="428"/>
    </row>
    <row r="16" spans="1:15" ht="15.75" customHeight="1" x14ac:dyDescent="0.25">
      <c r="A16" s="428"/>
      <c r="B16" s="481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3"/>
      <c r="O16" s="428"/>
    </row>
    <row r="17" spans="1:15" ht="15" customHeight="1" x14ac:dyDescent="0.25">
      <c r="A17" s="428"/>
      <c r="B17" s="454" t="s">
        <v>267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6"/>
      <c r="O17" s="428"/>
    </row>
    <row r="18" spans="1:15" ht="31.5" customHeight="1" thickBot="1" x14ac:dyDescent="0.3">
      <c r="A18" s="428"/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9"/>
      <c r="O18" s="428"/>
    </row>
    <row r="19" spans="1:15" ht="15.75" x14ac:dyDescent="0.25">
      <c r="A19" s="428"/>
      <c r="B19" s="436"/>
      <c r="C19" s="437"/>
      <c r="D19" s="438"/>
      <c r="E19" s="438"/>
      <c r="F19" s="438"/>
      <c r="G19" s="438"/>
      <c r="H19" s="439"/>
      <c r="I19" s="438"/>
      <c r="J19" s="438"/>
      <c r="K19" s="438"/>
      <c r="L19" s="428"/>
      <c r="M19" s="440"/>
      <c r="N19" s="438"/>
      <c r="O19" s="428"/>
    </row>
    <row r="20" spans="1:15" ht="16.5" thickBot="1" x14ac:dyDescent="0.3">
      <c r="A20" s="428"/>
      <c r="B20" s="428"/>
      <c r="C20" s="428"/>
      <c r="D20" s="437"/>
      <c r="E20" s="441"/>
      <c r="F20" s="441"/>
      <c r="G20" s="441"/>
      <c r="H20" s="442"/>
      <c r="I20" s="441"/>
      <c r="J20" s="441"/>
      <c r="K20" s="441"/>
      <c r="L20" s="428"/>
      <c r="M20" s="443"/>
      <c r="N20" s="441"/>
      <c r="O20" s="428"/>
    </row>
    <row r="21" spans="1:15" ht="15" customHeight="1" x14ac:dyDescent="0.25">
      <c r="A21" s="428"/>
      <c r="B21" s="460" t="s">
        <v>228</v>
      </c>
      <c r="C21" s="461"/>
      <c r="D21" s="461"/>
      <c r="E21" s="462"/>
      <c r="F21" s="463"/>
      <c r="G21" s="464"/>
      <c r="H21" s="464"/>
      <c r="I21" s="464"/>
      <c r="J21" s="464"/>
      <c r="K21" s="464"/>
      <c r="L21" s="464"/>
      <c r="M21" s="464"/>
      <c r="N21" s="465"/>
      <c r="O21" s="428"/>
    </row>
    <row r="22" spans="1:15" ht="15" customHeight="1" x14ac:dyDescent="0.25">
      <c r="A22" s="428"/>
      <c r="B22" s="466" t="s">
        <v>229</v>
      </c>
      <c r="C22" s="467"/>
      <c r="D22" s="467"/>
      <c r="E22" s="468"/>
      <c r="F22" s="469"/>
      <c r="G22" s="470"/>
      <c r="H22" s="470"/>
      <c r="I22" s="470"/>
      <c r="J22" s="470"/>
      <c r="K22" s="470"/>
      <c r="L22" s="470"/>
      <c r="M22" s="470"/>
      <c r="N22" s="471"/>
      <c r="O22" s="428"/>
    </row>
    <row r="23" spans="1:15" ht="15" customHeight="1" x14ac:dyDescent="0.25">
      <c r="A23" s="428"/>
      <c r="B23" s="466" t="s">
        <v>230</v>
      </c>
      <c r="C23" s="467"/>
      <c r="D23" s="467"/>
      <c r="E23" s="468"/>
      <c r="F23" s="469"/>
      <c r="G23" s="470"/>
      <c r="H23" s="470"/>
      <c r="I23" s="470"/>
      <c r="J23" s="470"/>
      <c r="K23" s="470"/>
      <c r="L23" s="470"/>
      <c r="M23" s="470"/>
      <c r="N23" s="471"/>
      <c r="O23" s="428"/>
    </row>
    <row r="24" spans="1:15" ht="15.75" thickBot="1" x14ac:dyDescent="0.3">
      <c r="A24" s="428"/>
      <c r="B24" s="472" t="s">
        <v>231</v>
      </c>
      <c r="C24" s="473"/>
      <c r="D24" s="473"/>
      <c r="E24" s="474"/>
      <c r="F24" s="475"/>
      <c r="G24" s="476"/>
      <c r="H24" s="476"/>
      <c r="I24" s="476"/>
      <c r="J24" s="476"/>
      <c r="K24" s="476"/>
      <c r="L24" s="476"/>
      <c r="M24" s="476"/>
      <c r="N24" s="477"/>
      <c r="O24" s="428"/>
    </row>
    <row r="25" spans="1:15" x14ac:dyDescent="0.25">
      <c r="A25" s="428"/>
      <c r="B25" s="428"/>
      <c r="C25" s="428"/>
      <c r="D25" s="428"/>
      <c r="E25" s="428"/>
      <c r="F25" s="428"/>
      <c r="G25" s="428"/>
      <c r="H25" s="444"/>
      <c r="I25" s="428"/>
      <c r="J25" s="428"/>
      <c r="K25" s="428"/>
      <c r="L25" s="428"/>
      <c r="M25" s="440"/>
      <c r="N25" s="438"/>
      <c r="O25" s="428"/>
    </row>
    <row r="26" spans="1:15" x14ac:dyDescent="0.2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</row>
    <row r="27" spans="1:15" ht="15.75" thickBot="1" x14ac:dyDescent="0.3">
      <c r="A27" s="428"/>
      <c r="B27" s="428"/>
      <c r="C27" s="428"/>
      <c r="D27" s="428"/>
      <c r="E27" s="257"/>
      <c r="F27" s="428"/>
      <c r="G27" s="428"/>
      <c r="H27" s="444"/>
      <c r="I27" s="428"/>
      <c r="J27" s="428"/>
      <c r="K27" s="428"/>
      <c r="L27" s="428"/>
      <c r="M27" s="428"/>
      <c r="N27" s="428"/>
      <c r="O27" s="428"/>
    </row>
    <row r="28" spans="1:15" ht="15.75" thickBot="1" x14ac:dyDescent="0.3">
      <c r="A28" s="428"/>
      <c r="B28" s="478" t="s">
        <v>232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80"/>
      <c r="O28" s="428"/>
    </row>
    <row r="29" spans="1:15" x14ac:dyDescent="0.25">
      <c r="A29" s="428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</row>
    <row r="30" spans="1:15" x14ac:dyDescent="0.25">
      <c r="A30" s="428"/>
      <c r="B30" s="428"/>
      <c r="C30" s="428"/>
      <c r="D30" s="428"/>
      <c r="E30" s="428"/>
      <c r="F30" s="428"/>
      <c r="G30" s="428"/>
      <c r="H30" s="450"/>
      <c r="I30" s="450"/>
      <c r="J30" s="450"/>
      <c r="K30" s="428"/>
      <c r="L30" s="428"/>
      <c r="M30" s="428"/>
      <c r="N30" s="428"/>
      <c r="O30" s="428"/>
    </row>
    <row r="31" spans="1:15" x14ac:dyDescent="0.25">
      <c r="A31" s="428"/>
      <c r="B31" s="428"/>
      <c r="C31" s="428"/>
      <c r="D31" s="428"/>
      <c r="E31" s="428"/>
      <c r="F31" s="428"/>
      <c r="G31" s="428"/>
      <c r="H31" s="448" t="s">
        <v>234</v>
      </c>
      <c r="I31" s="448"/>
      <c r="J31" s="448"/>
      <c r="K31" s="428"/>
      <c r="L31" s="428"/>
      <c r="M31" s="428"/>
      <c r="N31" s="428"/>
      <c r="O31" s="428"/>
    </row>
    <row r="32" spans="1:15" x14ac:dyDescent="0.25">
      <c r="A32" s="428"/>
      <c r="B32" s="428"/>
      <c r="C32" s="428"/>
      <c r="D32" s="428"/>
      <c r="E32" s="428"/>
      <c r="F32" s="428"/>
      <c r="G32" s="428"/>
      <c r="H32" s="448" t="s">
        <v>235</v>
      </c>
      <c r="I32" s="448"/>
      <c r="J32" s="448"/>
      <c r="K32" s="428"/>
      <c r="L32" s="428"/>
      <c r="M32" s="428"/>
      <c r="N32" s="428"/>
      <c r="O32" s="428"/>
    </row>
    <row r="33" spans="1:15" x14ac:dyDescent="0.25">
      <c r="A33" s="428"/>
      <c r="B33" s="428"/>
      <c r="C33" s="428"/>
      <c r="D33" s="428"/>
      <c r="E33" s="428"/>
      <c r="F33" s="428"/>
      <c r="G33" s="428"/>
      <c r="H33" s="448" t="s">
        <v>233</v>
      </c>
      <c r="I33" s="448"/>
      <c r="J33" s="448"/>
      <c r="K33" s="428"/>
      <c r="L33" s="428"/>
      <c r="M33" s="428"/>
      <c r="N33" s="428"/>
      <c r="O33" s="428"/>
    </row>
    <row r="34" spans="1:15" x14ac:dyDescent="0.25">
      <c r="A34" s="428"/>
      <c r="B34" s="428"/>
      <c r="C34" s="428"/>
      <c r="D34" s="428"/>
      <c r="E34" s="428"/>
      <c r="F34" s="428"/>
      <c r="G34" s="428"/>
      <c r="H34" s="448" t="s">
        <v>266</v>
      </c>
      <c r="I34" s="448"/>
      <c r="J34" s="448"/>
      <c r="K34" s="428"/>
      <c r="L34" s="428"/>
      <c r="M34" s="428"/>
      <c r="N34" s="428"/>
      <c r="O34" s="428"/>
    </row>
    <row r="35" spans="1:15" x14ac:dyDescent="0.25">
      <c r="A35" s="428"/>
      <c r="B35" s="428"/>
      <c r="C35" s="428"/>
      <c r="D35" s="428"/>
      <c r="E35" s="428"/>
      <c r="F35" s="428"/>
      <c r="G35" s="428"/>
      <c r="H35" s="449"/>
      <c r="I35" s="449"/>
      <c r="J35" s="449"/>
      <c r="K35" s="428"/>
      <c r="L35" s="428"/>
      <c r="M35" s="428"/>
      <c r="N35" s="428"/>
      <c r="O35" s="428"/>
    </row>
    <row r="36" spans="1:15" x14ac:dyDescent="0.25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</row>
    <row r="37" spans="1:15" x14ac:dyDescent="0.25">
      <c r="E37" s="446"/>
    </row>
    <row r="38" spans="1:15" x14ac:dyDescent="0.25">
      <c r="E38" s="446"/>
    </row>
  </sheetData>
  <sheetProtection algorithmName="SHA-512" hashValue="UPsBYRyTHyeZP762uytddLyrhM7gEXwwxurhtoRG1RRmz2A0OC9nawZX7dCxr2j/aRD6ilXZHgjU3eUdNFIaNw==" saltValue="OuRAcTzceTQs2xXi4CElTQ==" spinCount="100000" sheet="1" objects="1" scenarios="1"/>
  <mergeCells count="18">
    <mergeCell ref="H30:J30"/>
    <mergeCell ref="B13:N13"/>
    <mergeCell ref="B17:N18"/>
    <mergeCell ref="B21:E21"/>
    <mergeCell ref="F21:N21"/>
    <mergeCell ref="B22:E22"/>
    <mergeCell ref="F22:N22"/>
    <mergeCell ref="B23:E23"/>
    <mergeCell ref="F23:N23"/>
    <mergeCell ref="B24:E24"/>
    <mergeCell ref="F24:N24"/>
    <mergeCell ref="B28:N28"/>
    <mergeCell ref="B14:N16"/>
    <mergeCell ref="H31:J31"/>
    <mergeCell ref="H32:J32"/>
    <mergeCell ref="H33:J33"/>
    <mergeCell ref="H34:J34"/>
    <mergeCell ref="H35:J35"/>
  </mergeCells>
  <hyperlinks>
    <hyperlink ref="H31:J31" location="RDG!A1" display="1. RDG"/>
    <hyperlink ref="H32:J32" location="BILANCA!A1" display="2. Bilanca"/>
    <hyperlink ref="H33:J33" location="'FINANCIJSKI TOK'!A1" display="3. Financijski tok"/>
    <hyperlink ref="H34:J34" location="DOH!A1" display="4. Financijski pokazatelji"/>
  </hyperlinks>
  <pageMargins left="0.7" right="0.7" top="0.75" bottom="0.75" header="0.3" footer="0.3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zoomScale="80" zoomScaleNormal="80" workbookViewId="0"/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58.140625" style="44" customWidth="1"/>
    <col min="5" max="5" width="21.42578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ht="13.5" thickBot="1" x14ac:dyDescent="0.25">
      <c r="A1" s="42"/>
      <c r="B1" s="57"/>
      <c r="C1" s="42"/>
      <c r="D1" s="42"/>
      <c r="E1" s="42"/>
      <c r="F1" s="42"/>
      <c r="G1" s="134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5" customHeight="1" thickBot="1" x14ac:dyDescent="0.25">
      <c r="A2" s="42"/>
      <c r="B2" s="57"/>
      <c r="C2" s="42"/>
      <c r="D2" s="484" t="s">
        <v>260</v>
      </c>
      <c r="E2" s="485"/>
      <c r="F2" s="485"/>
      <c r="G2" s="485"/>
      <c r="H2" s="485"/>
      <c r="I2" s="486"/>
      <c r="J2" s="42"/>
      <c r="K2" s="487" t="s">
        <v>264</v>
      </c>
      <c r="L2" s="488"/>
      <c r="M2" s="489"/>
      <c r="N2" s="42"/>
      <c r="O2" s="42"/>
      <c r="P2" s="42"/>
      <c r="Q2" s="42"/>
    </row>
    <row r="3" spans="1:17" x14ac:dyDescent="0.2">
      <c r="A3" s="42"/>
      <c r="B3" s="57"/>
      <c r="C3" s="42"/>
      <c r="D3" s="42"/>
      <c r="E3" s="42"/>
      <c r="F3" s="42"/>
      <c r="G3" s="134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 customHeight="1" x14ac:dyDescent="0.2">
      <c r="A5" s="42"/>
      <c r="B5" s="133"/>
      <c r="C5" s="90"/>
      <c r="D5" s="42"/>
      <c r="E5" s="90"/>
      <c r="F5" s="42"/>
      <c r="G5" s="392" t="s">
        <v>281</v>
      </c>
      <c r="H5" s="393" t="s">
        <v>280</v>
      </c>
      <c r="I5" s="393" t="s">
        <v>279</v>
      </c>
      <c r="J5" s="42"/>
      <c r="K5" s="42"/>
      <c r="L5" s="42"/>
      <c r="M5" s="42"/>
      <c r="N5" s="42"/>
      <c r="O5" s="42"/>
      <c r="P5" s="42"/>
      <c r="Q5" s="42"/>
    </row>
    <row r="6" spans="1:17" ht="15" x14ac:dyDescent="0.2">
      <c r="A6" s="42"/>
      <c r="B6" s="85"/>
      <c r="C6" s="135"/>
      <c r="D6" s="135"/>
      <c r="E6" s="378" t="s">
        <v>236</v>
      </c>
      <c r="F6" s="362">
        <v>2019</v>
      </c>
      <c r="G6" s="376">
        <f>F6+1</f>
        <v>2020</v>
      </c>
      <c r="H6" s="363">
        <f>G6+1</f>
        <v>2021</v>
      </c>
      <c r="I6" s="362">
        <f>H6+1</f>
        <v>2022</v>
      </c>
      <c r="J6" s="362">
        <f>I6+1</f>
        <v>2023</v>
      </c>
      <c r="K6" s="362">
        <f t="shared" ref="K6:O6" si="0">J6+1</f>
        <v>2024</v>
      </c>
      <c r="L6" s="362">
        <f t="shared" si="0"/>
        <v>2025</v>
      </c>
      <c r="M6" s="362">
        <f t="shared" si="0"/>
        <v>2026</v>
      </c>
      <c r="N6" s="362">
        <f t="shared" si="0"/>
        <v>2027</v>
      </c>
      <c r="O6" s="362">
        <f t="shared" si="0"/>
        <v>2028</v>
      </c>
      <c r="P6" s="364">
        <f>O6+1</f>
        <v>2029</v>
      </c>
      <c r="Q6" s="42"/>
    </row>
    <row r="7" spans="1:17" ht="15" x14ac:dyDescent="0.2">
      <c r="A7" s="42"/>
      <c r="B7" s="136" t="s">
        <v>0</v>
      </c>
      <c r="C7" s="137" t="s">
        <v>1</v>
      </c>
      <c r="D7" s="138"/>
      <c r="E7" s="258" t="s">
        <v>162</v>
      </c>
      <c r="F7" s="140">
        <f t="shared" ref="F7:H7" si="1">F8+F12</f>
        <v>0</v>
      </c>
      <c r="G7" s="377">
        <f t="shared" si="1"/>
        <v>0</v>
      </c>
      <c r="H7" s="141">
        <f t="shared" si="1"/>
        <v>0</v>
      </c>
      <c r="I7" s="140">
        <f>I8+I11+I12</f>
        <v>0</v>
      </c>
      <c r="J7" s="140">
        <f t="shared" ref="J7:P7" si="2">J8+J11+J12</f>
        <v>0</v>
      </c>
      <c r="K7" s="140">
        <f t="shared" si="2"/>
        <v>0</v>
      </c>
      <c r="L7" s="140">
        <f t="shared" si="2"/>
        <v>0</v>
      </c>
      <c r="M7" s="140">
        <f t="shared" si="2"/>
        <v>0</v>
      </c>
      <c r="N7" s="140">
        <f t="shared" si="2"/>
        <v>0</v>
      </c>
      <c r="O7" s="140">
        <f t="shared" si="2"/>
        <v>0</v>
      </c>
      <c r="P7" s="142">
        <f t="shared" si="2"/>
        <v>0</v>
      </c>
      <c r="Q7" s="42"/>
    </row>
    <row r="8" spans="1:17" ht="15" x14ac:dyDescent="0.2">
      <c r="A8" s="42"/>
      <c r="B8" s="58"/>
      <c r="C8" s="143" t="s">
        <v>2</v>
      </c>
      <c r="D8" s="143" t="s">
        <v>3</v>
      </c>
      <c r="E8" s="69" t="s">
        <v>277</v>
      </c>
      <c r="F8" s="144">
        <f>F9+F10</f>
        <v>0</v>
      </c>
      <c r="G8" s="379">
        <v>0</v>
      </c>
      <c r="H8" s="380">
        <v>0</v>
      </c>
      <c r="I8" s="381">
        <v>0</v>
      </c>
      <c r="J8" s="381">
        <v>0</v>
      </c>
      <c r="K8" s="381">
        <v>0</v>
      </c>
      <c r="L8" s="381">
        <v>0</v>
      </c>
      <c r="M8" s="381">
        <v>0</v>
      </c>
      <c r="N8" s="381">
        <v>0</v>
      </c>
      <c r="O8" s="381">
        <v>0</v>
      </c>
      <c r="P8" s="382">
        <v>0</v>
      </c>
      <c r="Q8" s="42"/>
    </row>
    <row r="9" spans="1:17" ht="15" x14ac:dyDescent="0.2">
      <c r="A9" s="42"/>
      <c r="B9" s="66"/>
      <c r="C9" s="147"/>
      <c r="D9" s="147" t="s">
        <v>225</v>
      </c>
      <c r="E9" s="148" t="s">
        <v>4</v>
      </c>
      <c r="F9" s="365">
        <v>0</v>
      </c>
      <c r="G9" s="40">
        <v>0</v>
      </c>
      <c r="H9" s="235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9">
        <v>0</v>
      </c>
      <c r="Q9" s="42"/>
    </row>
    <row r="10" spans="1:17" ht="15" x14ac:dyDescent="0.2">
      <c r="A10" s="42"/>
      <c r="B10" s="66"/>
      <c r="C10" s="147"/>
      <c r="D10" s="147" t="s">
        <v>226</v>
      </c>
      <c r="E10" s="148" t="s">
        <v>5</v>
      </c>
      <c r="F10" s="365">
        <v>0</v>
      </c>
      <c r="G10" s="40">
        <v>0</v>
      </c>
      <c r="H10" s="41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58"/>
      <c r="C11" s="143" t="s">
        <v>6</v>
      </c>
      <c r="D11" s="447" t="s">
        <v>219</v>
      </c>
      <c r="E11" s="149" t="s">
        <v>162</v>
      </c>
      <c r="F11" s="366"/>
      <c r="G11" s="260"/>
      <c r="H11" s="261"/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150"/>
      <c r="C12" s="151" t="s">
        <v>13</v>
      </c>
      <c r="D12" s="151" t="s">
        <v>220</v>
      </c>
      <c r="E12" s="152" t="s">
        <v>166</v>
      </c>
      <c r="F12" s="367">
        <v>0</v>
      </c>
      <c r="G12" s="236">
        <v>0</v>
      </c>
      <c r="H12" s="237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9">
        <v>0</v>
      </c>
      <c r="Q12" s="42"/>
    </row>
    <row r="13" spans="1:17" ht="15" x14ac:dyDescent="0.2">
      <c r="A13" s="42"/>
      <c r="B13" s="153"/>
      <c r="C13" s="154"/>
      <c r="D13" s="154"/>
      <c r="E13" s="155"/>
      <c r="F13" s="156"/>
      <c r="G13" s="157"/>
      <c r="H13" s="158"/>
      <c r="I13" s="157"/>
      <c r="J13" s="157"/>
      <c r="K13" s="157"/>
      <c r="L13" s="157"/>
      <c r="M13" s="157"/>
      <c r="N13" s="157"/>
      <c r="O13" s="157"/>
      <c r="P13" s="157"/>
      <c r="Q13" s="90"/>
    </row>
    <row r="14" spans="1:17" ht="15" x14ac:dyDescent="0.2">
      <c r="A14" s="42"/>
      <c r="B14" s="136" t="s">
        <v>7</v>
      </c>
      <c r="C14" s="137" t="s">
        <v>8</v>
      </c>
      <c r="D14" s="138"/>
      <c r="E14" s="139"/>
      <c r="F14" s="368">
        <v>0</v>
      </c>
      <c r="G14" s="140">
        <f>SUM(G15,G16,G17)</f>
        <v>0</v>
      </c>
      <c r="H14" s="141">
        <f>SUM(H15,H16,H17)</f>
        <v>0</v>
      </c>
      <c r="I14" s="140">
        <f>SUM(I15,I16,I17)</f>
        <v>0</v>
      </c>
      <c r="J14" s="140">
        <f t="shared" ref="J14:P14" si="3">SUM(J15,J16,J17)</f>
        <v>0</v>
      </c>
      <c r="K14" s="140">
        <f t="shared" si="3"/>
        <v>0</v>
      </c>
      <c r="L14" s="140">
        <f t="shared" si="3"/>
        <v>0</v>
      </c>
      <c r="M14" s="140">
        <f t="shared" si="3"/>
        <v>0</v>
      </c>
      <c r="N14" s="140">
        <f t="shared" si="3"/>
        <v>0</v>
      </c>
      <c r="O14" s="140">
        <f t="shared" si="3"/>
        <v>0</v>
      </c>
      <c r="P14" s="142">
        <f t="shared" si="3"/>
        <v>0</v>
      </c>
      <c r="Q14" s="42"/>
    </row>
    <row r="15" spans="1:17" ht="15" x14ac:dyDescent="0.2">
      <c r="A15" s="42"/>
      <c r="B15" s="66"/>
      <c r="C15" s="147" t="s">
        <v>2</v>
      </c>
      <c r="D15" s="147" t="s">
        <v>9</v>
      </c>
      <c r="E15" s="68" t="s">
        <v>10</v>
      </c>
      <c r="F15" s="369">
        <v>0</v>
      </c>
      <c r="G15" s="131">
        <v>0</v>
      </c>
      <c r="H15" s="132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9">
        <v>0</v>
      </c>
      <c r="Q15" s="42"/>
    </row>
    <row r="16" spans="1:17" ht="15" x14ac:dyDescent="0.2">
      <c r="A16" s="42"/>
      <c r="B16" s="66"/>
      <c r="C16" s="147" t="s">
        <v>6</v>
      </c>
      <c r="D16" s="147" t="s">
        <v>11</v>
      </c>
      <c r="E16" s="68" t="s">
        <v>12</v>
      </c>
      <c r="F16" s="369">
        <v>0</v>
      </c>
      <c r="G16" s="131">
        <v>0</v>
      </c>
      <c r="H16" s="132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Q16" s="42"/>
    </row>
    <row r="17" spans="1:17" ht="15" x14ac:dyDescent="0.2">
      <c r="A17" s="42"/>
      <c r="B17" s="159"/>
      <c r="C17" s="160" t="s">
        <v>13</v>
      </c>
      <c r="D17" s="160" t="s">
        <v>14</v>
      </c>
      <c r="E17" s="161" t="s">
        <v>15</v>
      </c>
      <c r="F17" s="370">
        <v>0</v>
      </c>
      <c r="G17" s="243">
        <v>0</v>
      </c>
      <c r="H17" s="244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9">
        <v>0</v>
      </c>
      <c r="Q17" s="42"/>
    </row>
    <row r="18" spans="1:17" ht="15" x14ac:dyDescent="0.2">
      <c r="A18" s="42"/>
      <c r="B18" s="85"/>
      <c r="C18" s="86"/>
      <c r="D18" s="43"/>
      <c r="E18" s="43"/>
      <c r="F18" s="162"/>
      <c r="G18" s="163"/>
      <c r="H18" s="164"/>
      <c r="I18" s="165"/>
      <c r="J18" s="163"/>
      <c r="K18" s="163"/>
      <c r="L18" s="163"/>
      <c r="M18" s="163"/>
      <c r="N18" s="163"/>
      <c r="O18" s="163"/>
      <c r="P18" s="165"/>
      <c r="Q18" s="90"/>
    </row>
    <row r="19" spans="1:17" ht="15" x14ac:dyDescent="0.2">
      <c r="A19" s="42"/>
      <c r="B19" s="136" t="s">
        <v>16</v>
      </c>
      <c r="C19" s="137" t="s">
        <v>17</v>
      </c>
      <c r="D19" s="138"/>
      <c r="E19" s="139"/>
      <c r="F19" s="166">
        <f t="shared" ref="F19:P19" si="4">F7-F14</f>
        <v>0</v>
      </c>
      <c r="G19" s="140">
        <f t="shared" si="4"/>
        <v>0</v>
      </c>
      <c r="H19" s="141">
        <f t="shared" si="4"/>
        <v>0</v>
      </c>
      <c r="I19" s="140">
        <f t="shared" si="4"/>
        <v>0</v>
      </c>
      <c r="J19" s="140">
        <f t="shared" si="4"/>
        <v>0</v>
      </c>
      <c r="K19" s="140">
        <f t="shared" si="4"/>
        <v>0</v>
      </c>
      <c r="L19" s="140">
        <f t="shared" si="4"/>
        <v>0</v>
      </c>
      <c r="M19" s="140">
        <f t="shared" si="4"/>
        <v>0</v>
      </c>
      <c r="N19" s="140">
        <f t="shared" si="4"/>
        <v>0</v>
      </c>
      <c r="O19" s="140">
        <f t="shared" si="4"/>
        <v>0</v>
      </c>
      <c r="P19" s="142">
        <f t="shared" si="4"/>
        <v>0</v>
      </c>
      <c r="Q19" s="42"/>
    </row>
    <row r="20" spans="1:17" ht="14.25" x14ac:dyDescent="0.2">
      <c r="A20" s="42"/>
      <c r="B20" s="167"/>
      <c r="C20" s="160"/>
      <c r="D20" s="160" t="s">
        <v>18</v>
      </c>
      <c r="E20" s="168" t="s">
        <v>162</v>
      </c>
      <c r="F20" s="169" t="e">
        <f t="shared" ref="F20:P20" si="5">F19/F8</f>
        <v>#DIV/0!</v>
      </c>
      <c r="G20" s="409" t="e">
        <f t="shared" si="5"/>
        <v>#DIV/0!</v>
      </c>
      <c r="H20" s="410" t="e">
        <f t="shared" si="5"/>
        <v>#DIV/0!</v>
      </c>
      <c r="I20" s="409" t="e">
        <f t="shared" si="5"/>
        <v>#DIV/0!</v>
      </c>
      <c r="J20" s="409" t="e">
        <f t="shared" si="5"/>
        <v>#DIV/0!</v>
      </c>
      <c r="K20" s="409" t="e">
        <f t="shared" si="5"/>
        <v>#DIV/0!</v>
      </c>
      <c r="L20" s="409" t="e">
        <f t="shared" si="5"/>
        <v>#DIV/0!</v>
      </c>
      <c r="M20" s="409" t="e">
        <f t="shared" si="5"/>
        <v>#DIV/0!</v>
      </c>
      <c r="N20" s="409" t="e">
        <f t="shared" si="5"/>
        <v>#DIV/0!</v>
      </c>
      <c r="O20" s="409" t="e">
        <f t="shared" si="5"/>
        <v>#DIV/0!</v>
      </c>
      <c r="P20" s="411" t="e">
        <f t="shared" si="5"/>
        <v>#DIV/0!</v>
      </c>
      <c r="Q20" s="42"/>
    </row>
    <row r="21" spans="1:17" ht="15" x14ac:dyDescent="0.2">
      <c r="A21" s="90"/>
      <c r="B21" s="85"/>
      <c r="C21" s="43"/>
      <c r="D21" s="43"/>
      <c r="E21" s="43"/>
      <c r="F21" s="170"/>
      <c r="G21" s="43"/>
      <c r="H21" s="135"/>
      <c r="I21" s="171"/>
      <c r="J21" s="43"/>
      <c r="K21" s="43"/>
      <c r="L21" s="43"/>
      <c r="M21" s="43"/>
      <c r="N21" s="43"/>
      <c r="O21" s="43"/>
      <c r="P21" s="135"/>
      <c r="Q21" s="90"/>
    </row>
    <row r="22" spans="1:17" ht="15" x14ac:dyDescent="0.2">
      <c r="A22" s="42"/>
      <c r="B22" s="136" t="s">
        <v>19</v>
      </c>
      <c r="C22" s="137" t="s">
        <v>20</v>
      </c>
      <c r="D22" s="138"/>
      <c r="E22" s="139"/>
      <c r="F22" s="172">
        <f t="shared" ref="F22:P22" si="6">SUM(F23:F26)</f>
        <v>0</v>
      </c>
      <c r="G22" s="173">
        <f t="shared" si="6"/>
        <v>0</v>
      </c>
      <c r="H22" s="174">
        <f t="shared" si="6"/>
        <v>0</v>
      </c>
      <c r="I22" s="173">
        <f t="shared" si="6"/>
        <v>0</v>
      </c>
      <c r="J22" s="173">
        <f t="shared" si="6"/>
        <v>0</v>
      </c>
      <c r="K22" s="173">
        <f t="shared" si="6"/>
        <v>0</v>
      </c>
      <c r="L22" s="173">
        <f t="shared" si="6"/>
        <v>0</v>
      </c>
      <c r="M22" s="173">
        <f t="shared" si="6"/>
        <v>0</v>
      </c>
      <c r="N22" s="173">
        <f t="shared" si="6"/>
        <v>0</v>
      </c>
      <c r="O22" s="173">
        <f t="shared" si="6"/>
        <v>0</v>
      </c>
      <c r="P22" s="175">
        <f t="shared" si="6"/>
        <v>0</v>
      </c>
      <c r="Q22" s="42"/>
    </row>
    <row r="23" spans="1:17" ht="15" x14ac:dyDescent="0.2">
      <c r="A23" s="42"/>
      <c r="B23" s="66"/>
      <c r="C23" s="67" t="s">
        <v>2</v>
      </c>
      <c r="D23" s="67" t="s">
        <v>21</v>
      </c>
      <c r="E23" s="68" t="s">
        <v>22</v>
      </c>
      <c r="F23" s="369">
        <v>0</v>
      </c>
      <c r="G23" s="130">
        <v>0</v>
      </c>
      <c r="H23" s="132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  <c r="Q23" s="42"/>
    </row>
    <row r="24" spans="1:17" ht="15" x14ac:dyDescent="0.2">
      <c r="A24" s="42"/>
      <c r="B24" s="66"/>
      <c r="C24" s="67" t="s">
        <v>6</v>
      </c>
      <c r="D24" s="67" t="s">
        <v>23</v>
      </c>
      <c r="E24" s="68" t="s">
        <v>24</v>
      </c>
      <c r="F24" s="369">
        <v>0</v>
      </c>
      <c r="G24" s="130">
        <v>0</v>
      </c>
      <c r="H24" s="132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ht="15" x14ac:dyDescent="0.2">
      <c r="A25" s="42"/>
      <c r="B25" s="66"/>
      <c r="C25" s="67" t="s">
        <v>13</v>
      </c>
      <c r="D25" s="67" t="s">
        <v>25</v>
      </c>
      <c r="E25" s="68" t="s">
        <v>26</v>
      </c>
      <c r="F25" s="369">
        <v>0</v>
      </c>
      <c r="G25" s="130">
        <v>0</v>
      </c>
      <c r="H25" s="132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  <c r="Q25" s="42"/>
    </row>
    <row r="26" spans="1:17" ht="15" x14ac:dyDescent="0.2">
      <c r="A26" s="42"/>
      <c r="B26" s="159"/>
      <c r="C26" s="160" t="s">
        <v>27</v>
      </c>
      <c r="D26" s="160" t="s">
        <v>28</v>
      </c>
      <c r="E26" s="161" t="s">
        <v>29</v>
      </c>
      <c r="F26" s="370">
        <v>0</v>
      </c>
      <c r="G26" s="243">
        <v>0</v>
      </c>
      <c r="H26" s="244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9">
        <v>0</v>
      </c>
      <c r="Q26" s="42"/>
    </row>
    <row r="27" spans="1:17" ht="15" x14ac:dyDescent="0.2">
      <c r="A27" s="42"/>
      <c r="B27" s="176"/>
      <c r="C27" s="171" t="s">
        <v>215</v>
      </c>
      <c r="D27" s="171" t="s">
        <v>221</v>
      </c>
      <c r="E27" s="177" t="s">
        <v>222</v>
      </c>
      <c r="F27" s="372">
        <v>0</v>
      </c>
      <c r="G27" s="247">
        <v>0</v>
      </c>
      <c r="H27" s="248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0</v>
      </c>
      <c r="P27" s="252">
        <v>0</v>
      </c>
      <c r="Q27" s="42"/>
    </row>
    <row r="28" spans="1:17" ht="15" x14ac:dyDescent="0.2">
      <c r="A28" s="90"/>
      <c r="B28" s="153"/>
      <c r="C28" s="154"/>
      <c r="D28" s="154"/>
      <c r="E28" s="155"/>
      <c r="F28" s="178"/>
      <c r="G28" s="43"/>
      <c r="H28" s="154"/>
      <c r="I28" s="135"/>
      <c r="J28" s="43"/>
      <c r="K28" s="43"/>
      <c r="L28" s="43"/>
      <c r="M28" s="43"/>
      <c r="N28" s="43"/>
      <c r="O28" s="43"/>
      <c r="P28" s="154"/>
      <c r="Q28" s="42"/>
    </row>
    <row r="29" spans="1:17" ht="15" x14ac:dyDescent="0.2">
      <c r="A29" s="42"/>
      <c r="B29" s="136" t="s">
        <v>30</v>
      </c>
      <c r="C29" s="137" t="s">
        <v>31</v>
      </c>
      <c r="D29" s="138"/>
      <c r="E29" s="139"/>
      <c r="F29" s="172">
        <f>F19-F22-F34</f>
        <v>0</v>
      </c>
      <c r="G29" s="172">
        <f t="shared" ref="G29:P29" si="7">G19-G22-G34</f>
        <v>0</v>
      </c>
      <c r="H29" s="179">
        <f t="shared" si="7"/>
        <v>0</v>
      </c>
      <c r="I29" s="172">
        <f t="shared" si="7"/>
        <v>0</v>
      </c>
      <c r="J29" s="172">
        <f t="shared" si="7"/>
        <v>0</v>
      </c>
      <c r="K29" s="172">
        <f t="shared" si="7"/>
        <v>0</v>
      </c>
      <c r="L29" s="172">
        <f t="shared" si="7"/>
        <v>0</v>
      </c>
      <c r="M29" s="172">
        <f t="shared" si="7"/>
        <v>0</v>
      </c>
      <c r="N29" s="172">
        <f t="shared" si="7"/>
        <v>0</v>
      </c>
      <c r="O29" s="172">
        <f t="shared" si="7"/>
        <v>0</v>
      </c>
      <c r="P29" s="142">
        <f t="shared" si="7"/>
        <v>0</v>
      </c>
      <c r="Q29" s="42"/>
    </row>
    <row r="30" spans="1:17" s="184" customFormat="1" ht="14.25" x14ac:dyDescent="0.2">
      <c r="A30" s="180"/>
      <c r="B30" s="181"/>
      <c r="C30" s="182"/>
      <c r="D30" s="160" t="s">
        <v>163</v>
      </c>
      <c r="E30" s="168" t="s">
        <v>162</v>
      </c>
      <c r="F30" s="183" t="e">
        <f t="shared" ref="F30:P30" si="8">F29/F7</f>
        <v>#DIV/0!</v>
      </c>
      <c r="G30" s="412" t="e">
        <f t="shared" si="8"/>
        <v>#DIV/0!</v>
      </c>
      <c r="H30" s="413" t="e">
        <f t="shared" si="8"/>
        <v>#DIV/0!</v>
      </c>
      <c r="I30" s="412" t="e">
        <f t="shared" si="8"/>
        <v>#DIV/0!</v>
      </c>
      <c r="J30" s="412" t="e">
        <f t="shared" si="8"/>
        <v>#DIV/0!</v>
      </c>
      <c r="K30" s="412" t="e">
        <f t="shared" si="8"/>
        <v>#DIV/0!</v>
      </c>
      <c r="L30" s="412" t="e">
        <f t="shared" si="8"/>
        <v>#DIV/0!</v>
      </c>
      <c r="M30" s="412" t="e">
        <f t="shared" si="8"/>
        <v>#DIV/0!</v>
      </c>
      <c r="N30" s="412" t="e">
        <f t="shared" si="8"/>
        <v>#DIV/0!</v>
      </c>
      <c r="O30" s="412" t="e">
        <f t="shared" si="8"/>
        <v>#DIV/0!</v>
      </c>
      <c r="P30" s="414" t="e">
        <f t="shared" si="8"/>
        <v>#DIV/0!</v>
      </c>
      <c r="Q30" s="180"/>
    </row>
    <row r="31" spans="1:17" s="184" customFormat="1" ht="14.25" x14ac:dyDescent="0.2">
      <c r="A31" s="180"/>
      <c r="B31" s="185"/>
      <c r="C31" s="186"/>
      <c r="D31" s="186"/>
      <c r="E31" s="187"/>
      <c r="F31" s="188"/>
      <c r="G31" s="189"/>
      <c r="H31" s="190"/>
      <c r="I31" s="191"/>
      <c r="J31" s="189"/>
      <c r="K31" s="189"/>
      <c r="L31" s="189"/>
      <c r="M31" s="189"/>
      <c r="N31" s="189"/>
      <c r="O31" s="189"/>
      <c r="P31" s="191"/>
      <c r="Q31" s="192"/>
    </row>
    <row r="32" spans="1:17" ht="15" x14ac:dyDescent="0.2">
      <c r="A32" s="42"/>
      <c r="B32" s="193" t="s">
        <v>32</v>
      </c>
      <c r="C32" s="194" t="s">
        <v>33</v>
      </c>
      <c r="D32" s="195"/>
      <c r="E32" s="196" t="s">
        <v>34</v>
      </c>
      <c r="F32" s="373">
        <v>0</v>
      </c>
      <c r="G32" s="249">
        <v>0</v>
      </c>
      <c r="H32" s="250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2">
        <v>0</v>
      </c>
      <c r="Q32" s="42"/>
    </row>
    <row r="33" spans="1:17" ht="15" x14ac:dyDescent="0.2">
      <c r="A33" s="42"/>
      <c r="B33" s="153"/>
      <c r="C33" s="86"/>
      <c r="D33" s="86"/>
      <c r="E33" s="187"/>
      <c r="F33" s="197"/>
      <c r="G33" s="43"/>
      <c r="H33" s="135"/>
      <c r="I33" s="198"/>
      <c r="J33" s="43"/>
      <c r="K33" s="43"/>
      <c r="L33" s="43"/>
      <c r="M33" s="43"/>
      <c r="N33" s="43"/>
      <c r="O33" s="43"/>
      <c r="P33" s="135"/>
      <c r="Q33" s="90"/>
    </row>
    <row r="34" spans="1:17" ht="15" x14ac:dyDescent="0.2">
      <c r="A34" s="42"/>
      <c r="B34" s="193" t="s">
        <v>216</v>
      </c>
      <c r="C34" s="194" t="s">
        <v>217</v>
      </c>
      <c r="D34" s="195"/>
      <c r="E34" s="196" t="s">
        <v>35</v>
      </c>
      <c r="F34" s="373">
        <v>0</v>
      </c>
      <c r="G34" s="249">
        <v>0</v>
      </c>
      <c r="H34" s="250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2">
        <v>0</v>
      </c>
      <c r="Q34" s="42"/>
    </row>
    <row r="35" spans="1:17" ht="15" x14ac:dyDescent="0.2">
      <c r="A35" s="42"/>
      <c r="B35" s="153"/>
      <c r="C35" s="86"/>
      <c r="D35" s="86"/>
      <c r="E35" s="187"/>
      <c r="F35" s="178"/>
      <c r="G35" s="43"/>
      <c r="H35" s="135"/>
      <c r="I35" s="154"/>
      <c r="J35" s="43"/>
      <c r="K35" s="43"/>
      <c r="L35" s="43"/>
      <c r="M35" s="43"/>
      <c r="N35" s="43"/>
      <c r="O35" s="43"/>
      <c r="P35" s="135"/>
      <c r="Q35" s="90"/>
    </row>
    <row r="36" spans="1:17" ht="15" x14ac:dyDescent="0.2">
      <c r="A36" s="42"/>
      <c r="B36" s="136" t="s">
        <v>36</v>
      </c>
      <c r="C36" s="137" t="s">
        <v>37</v>
      </c>
      <c r="D36" s="138"/>
      <c r="E36" s="139"/>
      <c r="F36" s="172">
        <f t="shared" ref="F36:P36" si="9">F29-F32</f>
        <v>0</v>
      </c>
      <c r="G36" s="172">
        <f t="shared" si="9"/>
        <v>0</v>
      </c>
      <c r="H36" s="179">
        <f t="shared" si="9"/>
        <v>0</v>
      </c>
      <c r="I36" s="173">
        <f t="shared" si="9"/>
        <v>0</v>
      </c>
      <c r="J36" s="173">
        <f t="shared" si="9"/>
        <v>0</v>
      </c>
      <c r="K36" s="173">
        <f t="shared" si="9"/>
        <v>0</v>
      </c>
      <c r="L36" s="173">
        <f t="shared" si="9"/>
        <v>0</v>
      </c>
      <c r="M36" s="173">
        <f t="shared" si="9"/>
        <v>0</v>
      </c>
      <c r="N36" s="173">
        <f t="shared" si="9"/>
        <v>0</v>
      </c>
      <c r="O36" s="173">
        <f t="shared" si="9"/>
        <v>0</v>
      </c>
      <c r="P36" s="175">
        <f t="shared" si="9"/>
        <v>0</v>
      </c>
      <c r="Q36" s="42"/>
    </row>
    <row r="37" spans="1:17" ht="15" x14ac:dyDescent="0.2">
      <c r="A37" s="42"/>
      <c r="B37" s="159"/>
      <c r="C37" s="160"/>
      <c r="D37" s="160" t="s">
        <v>164</v>
      </c>
      <c r="E37" s="161" t="s">
        <v>162</v>
      </c>
      <c r="F37" s="183" t="e">
        <f t="shared" ref="F37:P37" si="10">F36/F7</f>
        <v>#DIV/0!</v>
      </c>
      <c r="G37" s="412" t="e">
        <f t="shared" si="10"/>
        <v>#DIV/0!</v>
      </c>
      <c r="H37" s="413" t="e">
        <f t="shared" si="10"/>
        <v>#DIV/0!</v>
      </c>
      <c r="I37" s="412" t="e">
        <f t="shared" si="10"/>
        <v>#DIV/0!</v>
      </c>
      <c r="J37" s="412" t="e">
        <f t="shared" si="10"/>
        <v>#DIV/0!</v>
      </c>
      <c r="K37" s="412" t="e">
        <f t="shared" si="10"/>
        <v>#DIV/0!</v>
      </c>
      <c r="L37" s="412" t="e">
        <f t="shared" si="10"/>
        <v>#DIV/0!</v>
      </c>
      <c r="M37" s="412" t="e">
        <f t="shared" si="10"/>
        <v>#DIV/0!</v>
      </c>
      <c r="N37" s="412" t="e">
        <f t="shared" si="10"/>
        <v>#DIV/0!</v>
      </c>
      <c r="O37" s="412" t="e">
        <f t="shared" si="10"/>
        <v>#DIV/0!</v>
      </c>
      <c r="P37" s="414" t="e">
        <f t="shared" si="10"/>
        <v>#DIV/0!</v>
      </c>
      <c r="Q37" s="42"/>
    </row>
    <row r="38" spans="1:17" ht="15" x14ac:dyDescent="0.2">
      <c r="A38" s="90"/>
      <c r="B38" s="85"/>
      <c r="C38" s="43"/>
      <c r="D38" s="43"/>
      <c r="E38" s="187"/>
      <c r="F38" s="188"/>
      <c r="G38" s="189"/>
      <c r="H38" s="190"/>
      <c r="I38" s="191"/>
      <c r="J38" s="189"/>
      <c r="K38" s="189"/>
      <c r="L38" s="189"/>
      <c r="M38" s="189"/>
      <c r="N38" s="189"/>
      <c r="O38" s="189"/>
      <c r="P38" s="191"/>
      <c r="Q38" s="90"/>
    </row>
    <row r="39" spans="1:17" ht="15" x14ac:dyDescent="0.2">
      <c r="A39" s="42"/>
      <c r="B39" s="136" t="s">
        <v>38</v>
      </c>
      <c r="C39" s="137" t="s">
        <v>39</v>
      </c>
      <c r="D39" s="138"/>
      <c r="E39" s="199" t="s">
        <v>40</v>
      </c>
      <c r="F39" s="374">
        <v>0</v>
      </c>
      <c r="G39" s="253">
        <v>0</v>
      </c>
      <c r="H39" s="254">
        <v>0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5">
        <v>0</v>
      </c>
      <c r="O39" s="255">
        <v>0</v>
      </c>
      <c r="P39" s="256">
        <v>0</v>
      </c>
      <c r="Q39" s="42"/>
    </row>
    <row r="40" spans="1:17" ht="15" x14ac:dyDescent="0.2">
      <c r="A40" s="42"/>
      <c r="B40" s="75" t="s">
        <v>41</v>
      </c>
      <c r="C40" s="76" t="s">
        <v>42</v>
      </c>
      <c r="D40" s="200"/>
      <c r="E40" s="201" t="s">
        <v>43</v>
      </c>
      <c r="F40" s="370">
        <v>0</v>
      </c>
      <c r="G40" s="243">
        <v>0</v>
      </c>
      <c r="H40" s="244">
        <v>0</v>
      </c>
      <c r="I40" s="245">
        <v>0</v>
      </c>
      <c r="J40" s="245">
        <v>0</v>
      </c>
      <c r="K40" s="245">
        <v>0</v>
      </c>
      <c r="L40" s="245">
        <v>0</v>
      </c>
      <c r="M40" s="245">
        <v>0</v>
      </c>
      <c r="N40" s="245">
        <v>0</v>
      </c>
      <c r="O40" s="245">
        <v>0</v>
      </c>
      <c r="P40" s="246">
        <v>0</v>
      </c>
      <c r="Q40" s="42"/>
    </row>
    <row r="41" spans="1:17" ht="15" x14ac:dyDescent="0.2">
      <c r="A41" s="42"/>
      <c r="B41" s="153"/>
      <c r="C41" s="86"/>
      <c r="D41" s="43"/>
      <c r="E41" s="187"/>
      <c r="F41" s="162"/>
      <c r="G41" s="163"/>
      <c r="H41" s="165"/>
      <c r="I41" s="164"/>
      <c r="J41" s="163"/>
      <c r="K41" s="163"/>
      <c r="L41" s="163"/>
      <c r="M41" s="163"/>
      <c r="N41" s="163"/>
      <c r="O41" s="163"/>
      <c r="P41" s="165"/>
      <c r="Q41" s="90"/>
    </row>
    <row r="42" spans="1:17" ht="15" x14ac:dyDescent="0.2">
      <c r="A42" s="42"/>
      <c r="B42" s="202"/>
      <c r="C42" s="203" t="s">
        <v>167</v>
      </c>
      <c r="D42" s="204"/>
      <c r="E42" s="205" t="s">
        <v>171</v>
      </c>
      <c r="F42" s="375">
        <v>0</v>
      </c>
      <c r="G42" s="253">
        <v>0</v>
      </c>
      <c r="H42" s="254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0</v>
      </c>
      <c r="P42" s="256">
        <v>0</v>
      </c>
      <c r="Q42" s="42"/>
    </row>
    <row r="43" spans="1:17" ht="15" x14ac:dyDescent="0.2">
      <c r="A43" s="42"/>
      <c r="B43" s="66"/>
      <c r="C43" s="206" t="s">
        <v>168</v>
      </c>
      <c r="D43" s="147"/>
      <c r="E43" s="68" t="s">
        <v>172</v>
      </c>
      <c r="F43" s="369">
        <v>0</v>
      </c>
      <c r="G43" s="130">
        <v>0</v>
      </c>
      <c r="H43" s="132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2">
        <v>0</v>
      </c>
      <c r="Q43" s="42"/>
    </row>
    <row r="44" spans="1:17" ht="15" x14ac:dyDescent="0.2">
      <c r="A44" s="42"/>
      <c r="B44" s="66"/>
      <c r="C44" s="206" t="s">
        <v>169</v>
      </c>
      <c r="D44" s="147"/>
      <c r="E44" s="68" t="s">
        <v>173</v>
      </c>
      <c r="F44" s="369">
        <v>0</v>
      </c>
      <c r="G44" s="130">
        <v>0</v>
      </c>
      <c r="H44" s="132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>
        <v>0</v>
      </c>
      <c r="P44" s="242">
        <v>0</v>
      </c>
      <c r="Q44" s="42"/>
    </row>
    <row r="45" spans="1:17" ht="15" x14ac:dyDescent="0.2">
      <c r="A45" s="42"/>
      <c r="B45" s="159"/>
      <c r="C45" s="207" t="s">
        <v>170</v>
      </c>
      <c r="D45" s="160"/>
      <c r="E45" s="161" t="s">
        <v>174</v>
      </c>
      <c r="F45" s="370">
        <v>0</v>
      </c>
      <c r="G45" s="243">
        <v>0</v>
      </c>
      <c r="H45" s="244">
        <v>0</v>
      </c>
      <c r="I45" s="245">
        <v>0</v>
      </c>
      <c r="J45" s="245">
        <v>0</v>
      </c>
      <c r="K45" s="245">
        <v>0</v>
      </c>
      <c r="L45" s="245">
        <v>0</v>
      </c>
      <c r="M45" s="245">
        <v>0</v>
      </c>
      <c r="N45" s="245">
        <v>0</v>
      </c>
      <c r="O45" s="245">
        <v>0</v>
      </c>
      <c r="P45" s="246">
        <v>0</v>
      </c>
      <c r="Q45" s="42"/>
    </row>
    <row r="46" spans="1:17" ht="15" x14ac:dyDescent="0.2">
      <c r="A46" s="42"/>
      <c r="B46" s="85"/>
      <c r="C46" s="43"/>
      <c r="D46" s="43"/>
      <c r="E46" s="187"/>
      <c r="F46" s="170"/>
      <c r="G46" s="43"/>
      <c r="H46" s="135"/>
      <c r="I46" s="171"/>
      <c r="J46" s="43"/>
      <c r="K46" s="43"/>
      <c r="L46" s="43"/>
      <c r="M46" s="43"/>
      <c r="N46" s="43"/>
      <c r="O46" s="43"/>
      <c r="P46" s="135"/>
      <c r="Q46" s="90"/>
    </row>
    <row r="47" spans="1:17" ht="15" x14ac:dyDescent="0.2">
      <c r="A47" s="42"/>
      <c r="B47" s="193" t="s">
        <v>44</v>
      </c>
      <c r="C47" s="194" t="s">
        <v>45</v>
      </c>
      <c r="D47" s="195"/>
      <c r="E47" s="208"/>
      <c r="F47" s="209">
        <f t="shared" ref="F47:P47" si="11">F7+F39+F42+F43</f>
        <v>0</v>
      </c>
      <c r="G47" s="209">
        <f t="shared" si="11"/>
        <v>0</v>
      </c>
      <c r="H47" s="210">
        <f t="shared" si="11"/>
        <v>0</v>
      </c>
      <c r="I47" s="209">
        <f t="shared" si="11"/>
        <v>0</v>
      </c>
      <c r="J47" s="209">
        <f t="shared" si="11"/>
        <v>0</v>
      </c>
      <c r="K47" s="209">
        <f t="shared" si="11"/>
        <v>0</v>
      </c>
      <c r="L47" s="209">
        <f t="shared" si="11"/>
        <v>0</v>
      </c>
      <c r="M47" s="209">
        <f t="shared" si="11"/>
        <v>0</v>
      </c>
      <c r="N47" s="209">
        <f t="shared" si="11"/>
        <v>0</v>
      </c>
      <c r="O47" s="209">
        <f t="shared" si="11"/>
        <v>0</v>
      </c>
      <c r="P47" s="211">
        <f t="shared" si="11"/>
        <v>0</v>
      </c>
      <c r="Q47" s="42"/>
    </row>
    <row r="48" spans="1:17" ht="15" x14ac:dyDescent="0.2">
      <c r="A48" s="42"/>
      <c r="B48" s="75" t="s">
        <v>46</v>
      </c>
      <c r="C48" s="76" t="s">
        <v>47</v>
      </c>
      <c r="D48" s="200"/>
      <c r="E48" s="212"/>
      <c r="F48" s="213">
        <f>F14+F22+F32+F34+F40+F44+F45</f>
        <v>0</v>
      </c>
      <c r="G48" s="213">
        <f t="shared" ref="G48:P48" si="12">G14+G22+G32+G34+G40+G44+G45</f>
        <v>0</v>
      </c>
      <c r="H48" s="210">
        <f t="shared" si="12"/>
        <v>0</v>
      </c>
      <c r="I48" s="213">
        <f t="shared" si="12"/>
        <v>0</v>
      </c>
      <c r="J48" s="213">
        <f t="shared" si="12"/>
        <v>0</v>
      </c>
      <c r="K48" s="213">
        <f t="shared" si="12"/>
        <v>0</v>
      </c>
      <c r="L48" s="213">
        <f t="shared" si="12"/>
        <v>0</v>
      </c>
      <c r="M48" s="213">
        <f t="shared" si="12"/>
        <v>0</v>
      </c>
      <c r="N48" s="213">
        <f t="shared" si="12"/>
        <v>0</v>
      </c>
      <c r="O48" s="213">
        <f t="shared" si="12"/>
        <v>0</v>
      </c>
      <c r="P48" s="211">
        <f t="shared" si="12"/>
        <v>0</v>
      </c>
      <c r="Q48" s="42"/>
    </row>
    <row r="49" spans="1:17" ht="15" x14ac:dyDescent="0.2">
      <c r="A49" s="42"/>
      <c r="B49" s="214"/>
      <c r="C49" s="171"/>
      <c r="D49" s="171"/>
      <c r="E49" s="215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90"/>
    </row>
    <row r="50" spans="1:17" ht="15" x14ac:dyDescent="0.2">
      <c r="A50" s="42"/>
      <c r="B50" s="193" t="s">
        <v>48</v>
      </c>
      <c r="C50" s="194" t="s">
        <v>49</v>
      </c>
      <c r="D50" s="195"/>
      <c r="E50" s="208"/>
      <c r="F50" s="209">
        <f>IF(F47&gt;F48,F47-F48,0)</f>
        <v>0</v>
      </c>
      <c r="G50" s="209">
        <f t="shared" ref="G50:P50" si="13">IF(G47&gt;G48,G47-G48,0)</f>
        <v>0</v>
      </c>
      <c r="H50" s="210">
        <f t="shared" si="13"/>
        <v>0</v>
      </c>
      <c r="I50" s="209">
        <f t="shared" si="13"/>
        <v>0</v>
      </c>
      <c r="J50" s="209">
        <f t="shared" si="13"/>
        <v>0</v>
      </c>
      <c r="K50" s="209">
        <f t="shared" si="13"/>
        <v>0</v>
      </c>
      <c r="L50" s="209">
        <f t="shared" si="13"/>
        <v>0</v>
      </c>
      <c r="M50" s="209">
        <f t="shared" si="13"/>
        <v>0</v>
      </c>
      <c r="N50" s="209">
        <f t="shared" si="13"/>
        <v>0</v>
      </c>
      <c r="O50" s="209">
        <f t="shared" si="13"/>
        <v>0</v>
      </c>
      <c r="P50" s="211">
        <f t="shared" si="13"/>
        <v>0</v>
      </c>
      <c r="Q50" s="42"/>
    </row>
    <row r="51" spans="1:17" ht="15" x14ac:dyDescent="0.2">
      <c r="A51" s="42"/>
      <c r="B51" s="48" t="s">
        <v>48</v>
      </c>
      <c r="C51" s="216" t="s">
        <v>50</v>
      </c>
      <c r="D51" s="217"/>
      <c r="E51" s="218"/>
      <c r="F51" s="219">
        <f>IF(F48&gt;F47,F48-F47,0)</f>
        <v>0</v>
      </c>
      <c r="G51" s="220">
        <f t="shared" ref="G51:P51" si="14">IF(G48&gt;G47,G48-G47,0)</f>
        <v>0</v>
      </c>
      <c r="H51" s="221">
        <f t="shared" si="14"/>
        <v>0</v>
      </c>
      <c r="I51" s="219">
        <f t="shared" si="14"/>
        <v>0</v>
      </c>
      <c r="J51" s="220">
        <f t="shared" si="14"/>
        <v>0</v>
      </c>
      <c r="K51" s="220">
        <f t="shared" si="14"/>
        <v>0</v>
      </c>
      <c r="L51" s="220">
        <f t="shared" si="14"/>
        <v>0</v>
      </c>
      <c r="M51" s="220">
        <f t="shared" si="14"/>
        <v>0</v>
      </c>
      <c r="N51" s="220">
        <f t="shared" si="14"/>
        <v>0</v>
      </c>
      <c r="O51" s="220">
        <f t="shared" si="14"/>
        <v>0</v>
      </c>
      <c r="P51" s="222">
        <f t="shared" si="14"/>
        <v>0</v>
      </c>
      <c r="Q51" s="42"/>
    </row>
    <row r="52" spans="1:17" ht="15" x14ac:dyDescent="0.2">
      <c r="A52" s="42"/>
      <c r="B52" s="66" t="s">
        <v>51</v>
      </c>
      <c r="C52" s="206" t="s">
        <v>52</v>
      </c>
      <c r="D52" s="147"/>
      <c r="E52" s="68" t="s">
        <v>53</v>
      </c>
      <c r="F52" s="371">
        <v>0</v>
      </c>
      <c r="G52" s="131">
        <v>0</v>
      </c>
      <c r="H52" s="132">
        <v>0</v>
      </c>
      <c r="I52" s="240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2">
        <v>0</v>
      </c>
      <c r="Q52" s="42"/>
    </row>
    <row r="53" spans="1:17" ht="15.75" thickBot="1" x14ac:dyDescent="0.25">
      <c r="A53" s="42"/>
      <c r="B53" s="223" t="s">
        <v>54</v>
      </c>
      <c r="C53" s="224" t="s">
        <v>292</v>
      </c>
      <c r="D53" s="225"/>
      <c r="E53" s="226"/>
      <c r="F53" s="227">
        <f>F50-F52</f>
        <v>0</v>
      </c>
      <c r="G53" s="228">
        <f>IF(G50=0,-G51,G50-G52)</f>
        <v>0</v>
      </c>
      <c r="H53" s="229">
        <f t="shared" ref="H53:P53" si="15">IF(H50=0,-H51,H50-H52)</f>
        <v>0</v>
      </c>
      <c r="I53" s="228">
        <f t="shared" si="15"/>
        <v>0</v>
      </c>
      <c r="J53" s="228">
        <f t="shared" si="15"/>
        <v>0</v>
      </c>
      <c r="K53" s="228">
        <f t="shared" si="15"/>
        <v>0</v>
      </c>
      <c r="L53" s="228">
        <f t="shared" si="15"/>
        <v>0</v>
      </c>
      <c r="M53" s="228">
        <f t="shared" si="15"/>
        <v>0</v>
      </c>
      <c r="N53" s="228">
        <f t="shared" si="15"/>
        <v>0</v>
      </c>
      <c r="O53" s="228">
        <f t="shared" si="15"/>
        <v>0</v>
      </c>
      <c r="P53" s="230">
        <f t="shared" si="15"/>
        <v>0</v>
      </c>
      <c r="Q53" s="42"/>
    </row>
    <row r="54" spans="1:17" ht="15" thickTop="1" x14ac:dyDescent="0.2">
      <c r="A54" s="42"/>
      <c r="B54" s="167"/>
      <c r="C54" s="160"/>
      <c r="D54" s="160" t="s">
        <v>56</v>
      </c>
      <c r="E54" s="168" t="s">
        <v>162</v>
      </c>
      <c r="F54" s="231" t="e">
        <f>+F53/F7</f>
        <v>#DIV/0!</v>
      </c>
      <c r="G54" s="415" t="e">
        <f>+G53/G7</f>
        <v>#DIV/0!</v>
      </c>
      <c r="H54" s="416" t="e">
        <f>+H53/H7</f>
        <v>#DIV/0!</v>
      </c>
      <c r="I54" s="417" t="e">
        <f>+I53/I7</f>
        <v>#DIV/0!</v>
      </c>
      <c r="J54" s="417" t="e">
        <f t="shared" ref="J54:P54" si="16">+J53/J8</f>
        <v>#DIV/0!</v>
      </c>
      <c r="K54" s="417" t="e">
        <f t="shared" si="16"/>
        <v>#DIV/0!</v>
      </c>
      <c r="L54" s="417" t="e">
        <f t="shared" si="16"/>
        <v>#DIV/0!</v>
      </c>
      <c r="M54" s="417" t="e">
        <f t="shared" si="16"/>
        <v>#DIV/0!</v>
      </c>
      <c r="N54" s="417" t="e">
        <f t="shared" si="16"/>
        <v>#DIV/0!</v>
      </c>
      <c r="O54" s="417" t="e">
        <f t="shared" si="16"/>
        <v>#DIV/0!</v>
      </c>
      <c r="P54" s="418" t="e">
        <f t="shared" si="16"/>
        <v>#DIV/0!</v>
      </c>
      <c r="Q54" s="42"/>
    </row>
    <row r="55" spans="1:17" ht="15" customHeight="1" x14ac:dyDescent="0.2">
      <c r="A55" s="42"/>
      <c r="B55" s="57"/>
      <c r="C55" s="42"/>
      <c r="D55" s="42"/>
      <c r="E55" s="42"/>
      <c r="F55" s="232"/>
      <c r="G55" s="233"/>
      <c r="H55" s="233"/>
      <c r="I55" s="233"/>
      <c r="J55" s="233"/>
      <c r="K55" s="42"/>
      <c r="L55" s="42"/>
      <c r="M55" s="42"/>
      <c r="N55" s="42"/>
      <c r="O55" s="234"/>
      <c r="P55" s="234"/>
      <c r="Q55" s="42"/>
    </row>
    <row r="56" spans="1:17" x14ac:dyDescent="0.2">
      <c r="A56" s="42"/>
      <c r="B56" s="57"/>
      <c r="C56" s="42"/>
      <c r="D56" s="42"/>
      <c r="E56" s="42"/>
      <c r="F56" s="42"/>
      <c r="G56" s="134"/>
      <c r="H56" s="42"/>
      <c r="I56" s="42"/>
      <c r="J56" s="42"/>
      <c r="K56" s="42"/>
      <c r="L56" s="42"/>
      <c r="M56" s="42"/>
      <c r="N56" s="42"/>
      <c r="O56" s="42"/>
      <c r="P56" s="42"/>
    </row>
    <row r="57" spans="1:17" x14ac:dyDescent="0.2">
      <c r="A57" s="42"/>
      <c r="B57" s="57"/>
      <c r="C57" s="42"/>
      <c r="D57" s="42"/>
      <c r="E57" s="42"/>
      <c r="F57" s="42"/>
      <c r="G57" s="134"/>
      <c r="H57" s="42"/>
      <c r="I57" s="42"/>
      <c r="J57" s="42"/>
      <c r="K57" s="42"/>
      <c r="L57" s="42"/>
      <c r="M57" s="42"/>
      <c r="N57" s="42"/>
      <c r="O57" s="42"/>
      <c r="P57" s="42"/>
    </row>
    <row r="58" spans="1:17" x14ac:dyDescent="0.2">
      <c r="A58" s="42"/>
      <c r="B58" s="57"/>
      <c r="C58" s="42"/>
      <c r="D58" s="42"/>
      <c r="E58" s="42"/>
      <c r="F58" s="42"/>
      <c r="G58" s="134"/>
      <c r="H58" s="42"/>
      <c r="I58" s="42"/>
      <c r="J58" s="42"/>
      <c r="K58" s="42"/>
      <c r="L58" s="42"/>
      <c r="M58" s="42"/>
      <c r="N58" s="42"/>
      <c r="O58" s="42"/>
      <c r="P58" s="42"/>
    </row>
    <row r="59" spans="1:17" x14ac:dyDescent="0.2">
      <c r="A59" s="42"/>
      <c r="B59" s="57"/>
      <c r="C59" s="42"/>
      <c r="D59" s="42"/>
      <c r="E59" s="42"/>
      <c r="F59" s="42"/>
      <c r="G59" s="134"/>
      <c r="H59" s="42"/>
      <c r="I59" s="42"/>
      <c r="J59" s="42"/>
      <c r="K59" s="42"/>
      <c r="L59" s="42"/>
      <c r="M59" s="42"/>
      <c r="N59" s="42"/>
      <c r="O59" s="42"/>
      <c r="P59" s="42"/>
    </row>
    <row r="60" spans="1:17" x14ac:dyDescent="0.2">
      <c r="A60" s="42"/>
      <c r="B60" s="57"/>
      <c r="C60" s="42"/>
      <c r="D60" s="42"/>
      <c r="E60" s="42"/>
      <c r="F60" s="42"/>
      <c r="G60" s="134"/>
      <c r="H60" s="42"/>
      <c r="I60" s="42"/>
      <c r="J60" s="42"/>
      <c r="K60" s="42"/>
      <c r="L60" s="42"/>
      <c r="M60" s="42"/>
      <c r="N60" s="42"/>
      <c r="O60" s="42"/>
      <c r="P60" s="42"/>
    </row>
    <row r="61" spans="1:17" x14ac:dyDescent="0.2">
      <c r="A61" s="42"/>
      <c r="B61" s="57"/>
      <c r="C61" s="42"/>
      <c r="D61" s="42"/>
      <c r="E61" s="42"/>
      <c r="F61" s="42"/>
      <c r="G61" s="134"/>
      <c r="H61" s="42"/>
      <c r="I61" s="42"/>
      <c r="J61" s="42"/>
      <c r="K61" s="42"/>
      <c r="L61" s="42"/>
      <c r="M61" s="42"/>
      <c r="N61" s="42"/>
      <c r="O61" s="42"/>
      <c r="P61" s="42"/>
    </row>
    <row r="62" spans="1:17" x14ac:dyDescent="0.2">
      <c r="A62" s="42"/>
      <c r="B62" s="57"/>
      <c r="C62" s="42"/>
      <c r="D62" s="42"/>
      <c r="E62" s="42"/>
      <c r="F62" s="42"/>
      <c r="G62" s="134"/>
      <c r="H62" s="42"/>
      <c r="I62" s="42"/>
      <c r="J62" s="42"/>
      <c r="K62" s="42"/>
      <c r="L62" s="42"/>
      <c r="M62" s="42"/>
      <c r="N62" s="42"/>
      <c r="O62" s="42"/>
      <c r="P62" s="42"/>
    </row>
    <row r="63" spans="1:17" x14ac:dyDescent="0.2">
      <c r="A63" s="42"/>
      <c r="B63" s="57"/>
      <c r="C63" s="42"/>
      <c r="D63" s="42"/>
      <c r="E63" s="42"/>
      <c r="F63" s="42"/>
      <c r="G63" s="134"/>
      <c r="H63" s="42"/>
      <c r="I63" s="42"/>
      <c r="J63" s="42"/>
      <c r="K63" s="42"/>
      <c r="L63" s="42"/>
      <c r="M63" s="42"/>
      <c r="N63" s="42"/>
      <c r="O63" s="42"/>
      <c r="P63" s="42"/>
    </row>
    <row r="64" spans="1:17" x14ac:dyDescent="0.2">
      <c r="A64" s="42"/>
      <c r="B64" s="57"/>
      <c r="C64" s="42"/>
      <c r="D64" s="42"/>
      <c r="E64" s="42"/>
      <c r="F64" s="42"/>
      <c r="G64" s="134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2">
      <c r="A65" s="42"/>
      <c r="B65" s="57"/>
      <c r="C65" s="42"/>
      <c r="D65" s="42"/>
      <c r="E65" s="42"/>
      <c r="F65" s="42"/>
      <c r="G65" s="134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">
      <c r="A66" s="42"/>
      <c r="B66" s="57"/>
      <c r="C66" s="42"/>
      <c r="D66" s="42"/>
      <c r="E66" s="42"/>
      <c r="F66" s="42"/>
      <c r="G66" s="134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2">
      <c r="A67" s="42"/>
      <c r="B67" s="57"/>
      <c r="C67" s="42"/>
      <c r="D67" s="42"/>
      <c r="E67" s="42"/>
      <c r="F67" s="42"/>
      <c r="G67" s="134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">
      <c r="A68" s="42"/>
      <c r="B68" s="57"/>
      <c r="C68" s="42"/>
      <c r="D68" s="42"/>
      <c r="E68" s="42"/>
      <c r="F68" s="42"/>
      <c r="G68" s="134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">
      <c r="A69" s="42"/>
      <c r="B69" s="57"/>
      <c r="C69" s="42"/>
      <c r="D69" s="42"/>
      <c r="E69" s="42"/>
      <c r="F69" s="42"/>
      <c r="G69" s="134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">
      <c r="A70" s="42"/>
      <c r="B70" s="57"/>
      <c r="C70" s="42"/>
      <c r="D70" s="42"/>
      <c r="E70" s="42"/>
      <c r="F70" s="42"/>
      <c r="G70" s="134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">
      <c r="A71" s="42"/>
      <c r="B71" s="57"/>
      <c r="C71" s="42"/>
      <c r="D71" s="42"/>
      <c r="E71" s="42"/>
      <c r="F71" s="42"/>
      <c r="G71" s="134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">
      <c r="A72" s="42"/>
      <c r="B72" s="57"/>
      <c r="C72" s="42"/>
      <c r="D72" s="42"/>
      <c r="E72" s="42"/>
      <c r="F72" s="42"/>
      <c r="G72" s="134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2">
      <c r="A73" s="42"/>
      <c r="B73" s="57"/>
      <c r="C73" s="42"/>
      <c r="D73" s="42"/>
      <c r="E73" s="42"/>
      <c r="F73" s="42"/>
      <c r="G73" s="134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2">
      <c r="A74" s="42"/>
      <c r="B74" s="57"/>
      <c r="C74" s="42"/>
      <c r="D74" s="42"/>
      <c r="E74" s="42"/>
      <c r="F74" s="42"/>
      <c r="G74" s="134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2">
      <c r="A75" s="42"/>
      <c r="B75" s="57"/>
      <c r="C75" s="42"/>
      <c r="D75" s="42"/>
      <c r="E75" s="42"/>
      <c r="F75" s="42"/>
      <c r="G75" s="134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2">
      <c r="A76" s="42"/>
      <c r="B76" s="57"/>
      <c r="C76" s="42"/>
      <c r="D76" s="42"/>
      <c r="E76" s="42"/>
      <c r="F76" s="42"/>
      <c r="G76" s="134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">
      <c r="A77" s="42"/>
      <c r="B77" s="57"/>
      <c r="C77" s="42"/>
      <c r="D77" s="42"/>
      <c r="E77" s="42"/>
      <c r="F77" s="42"/>
      <c r="G77" s="134"/>
      <c r="H77" s="42"/>
      <c r="I77" s="42"/>
      <c r="J77" s="42"/>
      <c r="K77" s="42"/>
      <c r="L77" s="42"/>
      <c r="M77" s="42"/>
      <c r="N77" s="42"/>
      <c r="O77" s="42"/>
      <c r="P77" s="42"/>
    </row>
  </sheetData>
  <sheetProtection algorithmName="SHA-512" hashValue="MvaFxTsy5q5F0PCnkolPvu2Oin7982/pCweYblBpsi12HGJymAQZ+Y0r1Kg1NBgo/htVOauezeRuBpYuio3FZQ==" saltValue="LCglkxc2ECKJ52lIraiv6w==" spinCount="100000" sheet="1" objects="1" scenarios="1"/>
  <mergeCells count="2">
    <mergeCell ref="D2:I2"/>
    <mergeCell ref="K2:M2"/>
  </mergeCells>
  <pageMargins left="0.15748031496062992" right="0.15748031496062992" top="0.19685039370078741" bottom="0.19685039370078741" header="0.51181102362204722" footer="0.51181102362204722"/>
  <pageSetup paperSize="9" scale="45" orientation="landscape" r:id="rId1"/>
  <headerFooter alignWithMargins="0"/>
  <rowBreaks count="1" manualBreakCount="1">
    <brk id="5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="80" zoomScaleNormal="80" workbookViewId="0"/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62.5703125" style="44" customWidth="1"/>
    <col min="5" max="5" width="29.5703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ht="13.5" thickBot="1" x14ac:dyDescent="0.25">
      <c r="A1" s="42"/>
      <c r="B1" s="57"/>
      <c r="C1" s="42"/>
      <c r="D1" s="42"/>
      <c r="E1" s="42"/>
      <c r="F1" s="42"/>
      <c r="G1" s="134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14" customHeight="1" thickBot="1" x14ac:dyDescent="0.25">
      <c r="A2" s="42"/>
      <c r="B2" s="57"/>
      <c r="C2" s="42"/>
      <c r="D2" s="484" t="s">
        <v>261</v>
      </c>
      <c r="E2" s="485"/>
      <c r="F2" s="485"/>
      <c r="G2" s="485"/>
      <c r="H2" s="485"/>
      <c r="I2" s="486"/>
      <c r="J2" s="42"/>
      <c r="K2" s="487" t="s">
        <v>264</v>
      </c>
      <c r="L2" s="488"/>
      <c r="M2" s="489"/>
      <c r="N2" s="42"/>
      <c r="O2" s="42"/>
      <c r="P2" s="42"/>
      <c r="Q2" s="42"/>
    </row>
    <row r="3" spans="1:17" x14ac:dyDescent="0.2">
      <c r="A3" s="42"/>
      <c r="B3" s="57"/>
      <c r="C3" s="42"/>
      <c r="D3" s="42"/>
      <c r="E3" s="42"/>
      <c r="F3" s="42"/>
      <c r="G3" s="134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2"/>
      <c r="B5" s="57"/>
      <c r="C5" s="42"/>
      <c r="D5" s="42"/>
      <c r="E5" s="42"/>
      <c r="F5" s="42"/>
      <c r="G5" s="392" t="s">
        <v>281</v>
      </c>
      <c r="H5" s="393" t="s">
        <v>280</v>
      </c>
      <c r="I5" s="393" t="s">
        <v>279</v>
      </c>
      <c r="J5" s="42"/>
      <c r="K5" s="42"/>
      <c r="L5" s="42"/>
      <c r="M5" s="42"/>
      <c r="N5" s="42"/>
      <c r="O5" s="42"/>
      <c r="P5" s="42"/>
      <c r="Q5" s="42"/>
    </row>
    <row r="6" spans="1:17" ht="15.75" thickBot="1" x14ac:dyDescent="0.25">
      <c r="A6" s="42"/>
      <c r="B6" s="45"/>
      <c r="C6" s="45" t="s">
        <v>60</v>
      </c>
      <c r="D6" s="46"/>
      <c r="E6" s="47"/>
      <c r="F6" s="385">
        <f>RDG!F6</f>
        <v>2019</v>
      </c>
      <c r="G6" s="385">
        <f>F6+1</f>
        <v>2020</v>
      </c>
      <c r="H6" s="386">
        <f>G6+1</f>
        <v>2021</v>
      </c>
      <c r="I6" s="385">
        <f>H6+1</f>
        <v>2022</v>
      </c>
      <c r="J6" s="385">
        <f>I6+1</f>
        <v>2023</v>
      </c>
      <c r="K6" s="385">
        <f t="shared" ref="K6:O6" si="0">J6+1</f>
        <v>2024</v>
      </c>
      <c r="L6" s="385">
        <f t="shared" si="0"/>
        <v>2025</v>
      </c>
      <c r="M6" s="385">
        <f t="shared" si="0"/>
        <v>2026</v>
      </c>
      <c r="N6" s="385">
        <f t="shared" si="0"/>
        <v>2027</v>
      </c>
      <c r="O6" s="385">
        <f t="shared" si="0"/>
        <v>2028</v>
      </c>
      <c r="P6" s="387">
        <f>O6+1</f>
        <v>2029</v>
      </c>
      <c r="Q6" s="42"/>
    </row>
    <row r="7" spans="1:17" ht="15" x14ac:dyDescent="0.2">
      <c r="A7" s="42"/>
      <c r="B7" s="48" t="s">
        <v>61</v>
      </c>
      <c r="C7" s="49" t="s">
        <v>62</v>
      </c>
      <c r="D7" s="50"/>
      <c r="E7" s="51"/>
      <c r="F7" s="52">
        <f>F8+F15+F26+F27+F25</f>
        <v>0</v>
      </c>
      <c r="G7" s="53">
        <f>G8+G15+G25+G26+G27</f>
        <v>0</v>
      </c>
      <c r="H7" s="54">
        <f>H8+H15+H25+H26+H27</f>
        <v>0</v>
      </c>
      <c r="I7" s="55">
        <f t="shared" ref="I7:P7" si="1">I8+I15+I25+I26+I27</f>
        <v>0</v>
      </c>
      <c r="J7" s="55">
        <f t="shared" si="1"/>
        <v>0</v>
      </c>
      <c r="K7" s="55">
        <f t="shared" si="1"/>
        <v>0</v>
      </c>
      <c r="L7" s="55">
        <f t="shared" si="1"/>
        <v>0</v>
      </c>
      <c r="M7" s="55">
        <f t="shared" si="1"/>
        <v>0</v>
      </c>
      <c r="N7" s="55">
        <f t="shared" si="1"/>
        <v>0</v>
      </c>
      <c r="O7" s="55">
        <f t="shared" si="1"/>
        <v>0</v>
      </c>
      <c r="P7" s="56">
        <f t="shared" si="1"/>
        <v>0</v>
      </c>
      <c r="Q7" s="42"/>
    </row>
    <row r="8" spans="1:17" s="65" customFormat="1" ht="15" x14ac:dyDescent="0.2">
      <c r="A8" s="57"/>
      <c r="B8" s="58"/>
      <c r="C8" s="59" t="s">
        <v>63</v>
      </c>
      <c r="D8" s="59" t="s">
        <v>64</v>
      </c>
      <c r="E8" s="60"/>
      <c r="F8" s="61">
        <f t="shared" ref="F8:P8" si="2">SUM(F9:F14)</f>
        <v>0</v>
      </c>
      <c r="G8" s="62">
        <f t="shared" si="2"/>
        <v>0</v>
      </c>
      <c r="H8" s="63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4">
        <f t="shared" si="2"/>
        <v>0</v>
      </c>
      <c r="Q8" s="57"/>
    </row>
    <row r="9" spans="1:17" ht="15" x14ac:dyDescent="0.2">
      <c r="A9" s="42"/>
      <c r="B9" s="66"/>
      <c r="C9" s="67"/>
      <c r="D9" s="67" t="s">
        <v>65</v>
      </c>
      <c r="E9" s="68" t="s">
        <v>66</v>
      </c>
      <c r="F9" s="365">
        <v>0</v>
      </c>
      <c r="G9" s="117">
        <v>0</v>
      </c>
      <c r="H9" s="41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9">
        <v>0</v>
      </c>
      <c r="Q9" s="42"/>
    </row>
    <row r="10" spans="1:17" ht="15" x14ac:dyDescent="0.2">
      <c r="A10" s="42"/>
      <c r="B10" s="66"/>
      <c r="C10" s="67"/>
      <c r="D10" s="67" t="s">
        <v>67</v>
      </c>
      <c r="E10" s="68" t="s">
        <v>68</v>
      </c>
      <c r="F10" s="369">
        <v>0</v>
      </c>
      <c r="G10" s="117">
        <v>0</v>
      </c>
      <c r="H10" s="41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66"/>
      <c r="C11" s="67"/>
      <c r="D11" s="67" t="s">
        <v>69</v>
      </c>
      <c r="E11" s="68" t="s">
        <v>70</v>
      </c>
      <c r="F11" s="365">
        <v>0</v>
      </c>
      <c r="G11" s="117">
        <v>0</v>
      </c>
      <c r="H11" s="41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66"/>
      <c r="C12" s="67"/>
      <c r="D12" s="67" t="s">
        <v>71</v>
      </c>
      <c r="E12" s="68" t="s">
        <v>72</v>
      </c>
      <c r="F12" s="365">
        <v>0</v>
      </c>
      <c r="G12" s="117">
        <v>0</v>
      </c>
      <c r="H12" s="41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Q12" s="42"/>
    </row>
    <row r="13" spans="1:17" ht="15" x14ac:dyDescent="0.2">
      <c r="A13" s="42"/>
      <c r="B13" s="66"/>
      <c r="C13" s="67"/>
      <c r="D13" s="67" t="s">
        <v>73</v>
      </c>
      <c r="E13" s="68" t="s">
        <v>74</v>
      </c>
      <c r="F13" s="365">
        <v>0</v>
      </c>
      <c r="G13" s="117">
        <v>0</v>
      </c>
      <c r="H13" s="41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9">
        <v>0</v>
      </c>
      <c r="Q13" s="42"/>
    </row>
    <row r="14" spans="1:17" ht="15" x14ac:dyDescent="0.2">
      <c r="A14" s="42"/>
      <c r="B14" s="66"/>
      <c r="C14" s="67"/>
      <c r="D14" s="67" t="s">
        <v>75</v>
      </c>
      <c r="E14" s="68" t="s">
        <v>76</v>
      </c>
      <c r="F14" s="365">
        <v>0</v>
      </c>
      <c r="G14" s="117">
        <v>0</v>
      </c>
      <c r="H14" s="41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9">
        <v>0</v>
      </c>
      <c r="Q14" s="42"/>
    </row>
    <row r="15" spans="1:17" s="65" customFormat="1" ht="15" x14ac:dyDescent="0.2">
      <c r="A15" s="57"/>
      <c r="B15" s="58"/>
      <c r="C15" s="59" t="s">
        <v>77</v>
      </c>
      <c r="D15" s="59" t="s">
        <v>78</v>
      </c>
      <c r="E15" s="60"/>
      <c r="F15" s="61">
        <f>SUM(F16:F24)</f>
        <v>0</v>
      </c>
      <c r="G15" s="62">
        <f>SUM(G16:G24)</f>
        <v>0</v>
      </c>
      <c r="H15" s="63">
        <f>SUM(H16:H24)</f>
        <v>0</v>
      </c>
      <c r="I15" s="61">
        <f t="shared" ref="I15:P15" si="3">SUM(I16:I24)</f>
        <v>0</v>
      </c>
      <c r="J15" s="61">
        <f t="shared" si="3"/>
        <v>0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4">
        <f t="shared" si="3"/>
        <v>0</v>
      </c>
      <c r="Q15" s="57"/>
    </row>
    <row r="16" spans="1:17" ht="15" x14ac:dyDescent="0.2">
      <c r="A16" s="42"/>
      <c r="B16" s="66"/>
      <c r="C16" s="67"/>
      <c r="D16" s="67" t="s">
        <v>79</v>
      </c>
      <c r="E16" s="68" t="s">
        <v>80</v>
      </c>
      <c r="F16" s="365">
        <v>0</v>
      </c>
      <c r="G16" s="117">
        <v>0</v>
      </c>
      <c r="H16" s="41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Q16" s="42"/>
    </row>
    <row r="17" spans="1:17" ht="15" x14ac:dyDescent="0.2">
      <c r="A17" s="42"/>
      <c r="B17" s="66"/>
      <c r="C17" s="67"/>
      <c r="D17" s="67" t="s">
        <v>81</v>
      </c>
      <c r="E17" s="68" t="s">
        <v>82</v>
      </c>
      <c r="F17" s="365">
        <v>0</v>
      </c>
      <c r="G17" s="117">
        <v>0</v>
      </c>
      <c r="H17" s="41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42"/>
    </row>
    <row r="18" spans="1:17" ht="15" x14ac:dyDescent="0.2">
      <c r="A18" s="42"/>
      <c r="B18" s="66"/>
      <c r="C18" s="67"/>
      <c r="D18" s="67" t="s">
        <v>83</v>
      </c>
      <c r="E18" s="68" t="s">
        <v>84</v>
      </c>
      <c r="F18" s="365">
        <v>0</v>
      </c>
      <c r="G18" s="117">
        <v>0</v>
      </c>
      <c r="H18" s="41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9">
        <v>0</v>
      </c>
      <c r="Q18" s="42"/>
    </row>
    <row r="19" spans="1:17" ht="15" x14ac:dyDescent="0.2">
      <c r="A19" s="42"/>
      <c r="B19" s="66"/>
      <c r="C19" s="67"/>
      <c r="D19" s="67" t="s">
        <v>85</v>
      </c>
      <c r="E19" s="68" t="s">
        <v>86</v>
      </c>
      <c r="F19" s="365">
        <v>0</v>
      </c>
      <c r="G19" s="117">
        <v>0</v>
      </c>
      <c r="H19" s="41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9">
        <v>0</v>
      </c>
      <c r="Q19" s="42"/>
    </row>
    <row r="20" spans="1:17" ht="15" x14ac:dyDescent="0.2">
      <c r="A20" s="42"/>
      <c r="B20" s="66"/>
      <c r="C20" s="67"/>
      <c r="D20" s="67" t="s">
        <v>87</v>
      </c>
      <c r="E20" s="68" t="s">
        <v>88</v>
      </c>
      <c r="F20" s="365">
        <v>0</v>
      </c>
      <c r="G20" s="117">
        <v>0</v>
      </c>
      <c r="H20" s="41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9">
        <v>0</v>
      </c>
      <c r="Q20" s="42"/>
    </row>
    <row r="21" spans="1:17" ht="15" x14ac:dyDescent="0.2">
      <c r="A21" s="42"/>
      <c r="B21" s="66"/>
      <c r="C21" s="67"/>
      <c r="D21" s="67" t="s">
        <v>89</v>
      </c>
      <c r="E21" s="68" t="s">
        <v>90</v>
      </c>
      <c r="F21" s="365">
        <v>0</v>
      </c>
      <c r="G21" s="117">
        <v>0</v>
      </c>
      <c r="H21" s="41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9">
        <v>0</v>
      </c>
      <c r="Q21" s="42"/>
    </row>
    <row r="22" spans="1:17" ht="15" x14ac:dyDescent="0.2">
      <c r="A22" s="42"/>
      <c r="B22" s="66"/>
      <c r="C22" s="67"/>
      <c r="D22" s="67" t="s">
        <v>91</v>
      </c>
      <c r="E22" s="68" t="s">
        <v>92</v>
      </c>
      <c r="F22" s="365">
        <v>0</v>
      </c>
      <c r="G22" s="117">
        <v>0</v>
      </c>
      <c r="H22" s="41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9">
        <v>0</v>
      </c>
      <c r="Q22" s="42"/>
    </row>
    <row r="23" spans="1:17" ht="15" x14ac:dyDescent="0.2">
      <c r="A23" s="42"/>
      <c r="B23" s="66"/>
      <c r="C23" s="67"/>
      <c r="D23" s="67" t="s">
        <v>93</v>
      </c>
      <c r="E23" s="68" t="s">
        <v>94</v>
      </c>
      <c r="F23" s="365">
        <v>0</v>
      </c>
      <c r="G23" s="117">
        <v>0</v>
      </c>
      <c r="H23" s="41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  <c r="Q23" s="42"/>
    </row>
    <row r="24" spans="1:17" ht="15" x14ac:dyDescent="0.2">
      <c r="A24" s="42"/>
      <c r="B24" s="66"/>
      <c r="C24" s="67"/>
      <c r="D24" s="67" t="s">
        <v>95</v>
      </c>
      <c r="E24" s="68" t="s">
        <v>96</v>
      </c>
      <c r="F24" s="365">
        <v>0</v>
      </c>
      <c r="G24" s="117">
        <v>0</v>
      </c>
      <c r="H24" s="41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s="65" customFormat="1" ht="15" x14ac:dyDescent="0.2">
      <c r="A25" s="57"/>
      <c r="B25" s="58"/>
      <c r="C25" s="59" t="s">
        <v>97</v>
      </c>
      <c r="D25" s="59" t="s">
        <v>98</v>
      </c>
      <c r="E25" s="69" t="s">
        <v>99</v>
      </c>
      <c r="F25" s="388">
        <v>0</v>
      </c>
      <c r="G25" s="120">
        <v>0</v>
      </c>
      <c r="H25" s="121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3">
        <v>0</v>
      </c>
      <c r="Q25" s="57"/>
    </row>
    <row r="26" spans="1:17" s="65" customFormat="1" ht="15" x14ac:dyDescent="0.2">
      <c r="A26" s="57"/>
      <c r="B26" s="58"/>
      <c r="C26" s="59" t="s">
        <v>100</v>
      </c>
      <c r="D26" s="59" t="s">
        <v>101</v>
      </c>
      <c r="E26" s="69" t="s">
        <v>102</v>
      </c>
      <c r="F26" s="388">
        <v>0</v>
      </c>
      <c r="G26" s="120">
        <v>0</v>
      </c>
      <c r="H26" s="121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3">
        <v>0</v>
      </c>
      <c r="Q26" s="57"/>
    </row>
    <row r="27" spans="1:17" s="65" customFormat="1" ht="15" x14ac:dyDescent="0.2">
      <c r="A27" s="57"/>
      <c r="B27" s="58"/>
      <c r="C27" s="59" t="s">
        <v>103</v>
      </c>
      <c r="D27" s="59" t="s">
        <v>104</v>
      </c>
      <c r="E27" s="69" t="s">
        <v>105</v>
      </c>
      <c r="F27" s="389">
        <v>0</v>
      </c>
      <c r="G27" s="124">
        <v>0</v>
      </c>
      <c r="H27" s="125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7">
        <v>0</v>
      </c>
      <c r="Q27" s="57"/>
    </row>
    <row r="28" spans="1:17" ht="15" x14ac:dyDescent="0.2">
      <c r="A28" s="42"/>
      <c r="B28" s="48" t="s">
        <v>106</v>
      </c>
      <c r="C28" s="49" t="s">
        <v>107</v>
      </c>
      <c r="D28" s="50"/>
      <c r="E28" s="70" t="s">
        <v>273</v>
      </c>
      <c r="F28" s="52">
        <f>SUM(F29:F33)</f>
        <v>0</v>
      </c>
      <c r="G28" s="360">
        <v>0</v>
      </c>
      <c r="H28" s="361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4">
        <v>0</v>
      </c>
      <c r="Q28" s="42"/>
    </row>
    <row r="29" spans="1:17" s="73" customFormat="1" ht="14.25" x14ac:dyDescent="0.2">
      <c r="A29" s="71"/>
      <c r="B29" s="72"/>
      <c r="C29" s="67" t="s">
        <v>63</v>
      </c>
      <c r="D29" s="67" t="s">
        <v>108</v>
      </c>
      <c r="E29" s="68" t="s">
        <v>109</v>
      </c>
      <c r="F29" s="390">
        <v>0</v>
      </c>
      <c r="G29" s="117">
        <v>0</v>
      </c>
      <c r="H29" s="41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9">
        <v>0</v>
      </c>
      <c r="Q29" s="71"/>
    </row>
    <row r="30" spans="1:17" s="73" customFormat="1" ht="14.25" x14ac:dyDescent="0.2">
      <c r="A30" s="71"/>
      <c r="B30" s="72"/>
      <c r="C30" s="67" t="s">
        <v>77</v>
      </c>
      <c r="D30" s="67" t="s">
        <v>110</v>
      </c>
      <c r="E30" s="68" t="s">
        <v>111</v>
      </c>
      <c r="F30" s="390">
        <v>0</v>
      </c>
      <c r="G30" s="117">
        <v>0</v>
      </c>
      <c r="H30" s="41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9">
        <v>0</v>
      </c>
      <c r="Q30" s="71"/>
    </row>
    <row r="31" spans="1:17" s="73" customFormat="1" ht="14.25" x14ac:dyDescent="0.2">
      <c r="A31" s="71"/>
      <c r="B31" s="72"/>
      <c r="C31" s="67" t="s">
        <v>97</v>
      </c>
      <c r="D31" s="67" t="s">
        <v>112</v>
      </c>
      <c r="E31" s="68" t="s">
        <v>162</v>
      </c>
      <c r="F31" s="365">
        <v>0</v>
      </c>
      <c r="G31" s="356">
        <f>G28-G29-G30-G32-G33</f>
        <v>0</v>
      </c>
      <c r="H31" s="357">
        <f>H28-H29-H30-H32-H33</f>
        <v>0</v>
      </c>
      <c r="I31" s="145">
        <f t="shared" ref="I31:P31" si="4">I28-I29-I30-I32-I33</f>
        <v>0</v>
      </c>
      <c r="J31" s="145">
        <f t="shared" si="4"/>
        <v>0</v>
      </c>
      <c r="K31" s="145">
        <f t="shared" si="4"/>
        <v>0</v>
      </c>
      <c r="L31" s="145">
        <f t="shared" si="4"/>
        <v>0</v>
      </c>
      <c r="M31" s="145">
        <f t="shared" si="4"/>
        <v>0</v>
      </c>
      <c r="N31" s="145">
        <f t="shared" si="4"/>
        <v>0</v>
      </c>
      <c r="O31" s="145">
        <f t="shared" si="4"/>
        <v>0</v>
      </c>
      <c r="P31" s="146">
        <f t="shared" si="4"/>
        <v>0</v>
      </c>
      <c r="Q31" s="71"/>
    </row>
    <row r="32" spans="1:17" s="73" customFormat="1" ht="14.25" x14ac:dyDescent="0.2">
      <c r="A32" s="71"/>
      <c r="B32" s="72"/>
      <c r="C32" s="67" t="s">
        <v>100</v>
      </c>
      <c r="D32" s="67" t="s">
        <v>98</v>
      </c>
      <c r="E32" s="68" t="s">
        <v>113</v>
      </c>
      <c r="F32" s="390">
        <v>0</v>
      </c>
      <c r="G32" s="117">
        <v>0</v>
      </c>
      <c r="H32" s="41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9">
        <v>0</v>
      </c>
      <c r="Q32" s="71"/>
    </row>
    <row r="33" spans="1:17" s="73" customFormat="1" ht="14.25" x14ac:dyDescent="0.2">
      <c r="A33" s="71"/>
      <c r="B33" s="72"/>
      <c r="C33" s="67" t="s">
        <v>103</v>
      </c>
      <c r="D33" s="67" t="s">
        <v>114</v>
      </c>
      <c r="E33" s="68" t="s">
        <v>115</v>
      </c>
      <c r="F33" s="390">
        <v>0</v>
      </c>
      <c r="G33" s="128">
        <v>0</v>
      </c>
      <c r="H33" s="129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9">
        <v>0</v>
      </c>
      <c r="Q33" s="71"/>
    </row>
    <row r="34" spans="1:17" s="65" customFormat="1" ht="15" x14ac:dyDescent="0.2">
      <c r="A34" s="57"/>
      <c r="B34" s="48" t="s">
        <v>116</v>
      </c>
      <c r="C34" s="49" t="s">
        <v>117</v>
      </c>
      <c r="D34" s="49"/>
      <c r="E34" s="74" t="s">
        <v>118</v>
      </c>
      <c r="F34" s="388">
        <v>0</v>
      </c>
      <c r="G34" s="360">
        <v>0</v>
      </c>
      <c r="H34" s="361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4">
        <v>0</v>
      </c>
      <c r="Q34" s="57"/>
    </row>
    <row r="35" spans="1:17" s="65" customFormat="1" ht="15" x14ac:dyDescent="0.2">
      <c r="A35" s="57"/>
      <c r="B35" s="75" t="s">
        <v>119</v>
      </c>
      <c r="C35" s="76" t="s">
        <v>120</v>
      </c>
      <c r="D35" s="76"/>
      <c r="E35" s="77" t="s">
        <v>121</v>
      </c>
      <c r="F35" s="389">
        <v>0</v>
      </c>
      <c r="G35" s="360">
        <v>0</v>
      </c>
      <c r="H35" s="361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4">
        <v>0</v>
      </c>
      <c r="Q35" s="57"/>
    </row>
    <row r="36" spans="1:17" ht="15.75" thickBot="1" x14ac:dyDescent="0.25">
      <c r="A36" s="42"/>
      <c r="B36" s="78" t="s">
        <v>122</v>
      </c>
      <c r="C36" s="79" t="s">
        <v>123</v>
      </c>
      <c r="D36" s="80"/>
      <c r="E36" s="81"/>
      <c r="F36" s="82">
        <f>F7+F28+F34+F35</f>
        <v>0</v>
      </c>
      <c r="G36" s="82">
        <f>G7+G28+G34+G35</f>
        <v>0</v>
      </c>
      <c r="H36" s="83">
        <f>H7+H28+H34+H35</f>
        <v>0</v>
      </c>
      <c r="I36" s="82">
        <f t="shared" ref="I36:P36" si="5">I7+I28+I34+I35</f>
        <v>0</v>
      </c>
      <c r="J36" s="82">
        <f t="shared" si="5"/>
        <v>0</v>
      </c>
      <c r="K36" s="82">
        <f t="shared" si="5"/>
        <v>0</v>
      </c>
      <c r="L36" s="82">
        <f t="shared" si="5"/>
        <v>0</v>
      </c>
      <c r="M36" s="82">
        <f t="shared" si="5"/>
        <v>0</v>
      </c>
      <c r="N36" s="82">
        <f t="shared" si="5"/>
        <v>0</v>
      </c>
      <c r="O36" s="82">
        <f t="shared" si="5"/>
        <v>0</v>
      </c>
      <c r="P36" s="84">
        <f t="shared" si="5"/>
        <v>0</v>
      </c>
      <c r="Q36" s="42"/>
    </row>
    <row r="37" spans="1:17" ht="15.75" thickTop="1" x14ac:dyDescent="0.2">
      <c r="A37" s="42"/>
      <c r="B37" s="85"/>
      <c r="C37" s="86"/>
      <c r="D37" s="87"/>
      <c r="E37" s="43"/>
      <c r="F37" s="88"/>
      <c r="G37" s="89"/>
      <c r="H37" s="89"/>
      <c r="I37" s="88"/>
      <c r="J37" s="89"/>
      <c r="K37" s="89"/>
      <c r="L37" s="89"/>
      <c r="M37" s="89"/>
      <c r="N37" s="89"/>
      <c r="O37" s="89"/>
      <c r="P37" s="88"/>
      <c r="Q37" s="90"/>
    </row>
    <row r="38" spans="1:17" ht="15" x14ac:dyDescent="0.2">
      <c r="A38" s="42"/>
      <c r="B38" s="85"/>
      <c r="C38" s="86"/>
      <c r="D38" s="87"/>
      <c r="E38" s="43"/>
      <c r="F38" s="91"/>
      <c r="G38" s="392" t="s">
        <v>281</v>
      </c>
      <c r="H38" s="393" t="s">
        <v>280</v>
      </c>
      <c r="I38" s="393" t="s">
        <v>279</v>
      </c>
      <c r="J38" s="89"/>
      <c r="K38" s="89"/>
      <c r="L38" s="89"/>
      <c r="M38" s="89"/>
      <c r="N38" s="89"/>
      <c r="O38" s="89"/>
      <c r="P38" s="91"/>
      <c r="Q38" s="90"/>
    </row>
    <row r="39" spans="1:17" ht="15.75" thickBot="1" x14ac:dyDescent="0.25">
      <c r="A39" s="42"/>
      <c r="B39" s="45"/>
      <c r="C39" s="45" t="s">
        <v>124</v>
      </c>
      <c r="D39" s="45"/>
      <c r="E39" s="92"/>
      <c r="F39" s="385">
        <f t="shared" ref="F39:P39" si="6">F6</f>
        <v>2019</v>
      </c>
      <c r="G39" s="385">
        <f t="shared" si="6"/>
        <v>2020</v>
      </c>
      <c r="H39" s="386">
        <f t="shared" si="6"/>
        <v>2021</v>
      </c>
      <c r="I39" s="385">
        <f t="shared" si="6"/>
        <v>2022</v>
      </c>
      <c r="J39" s="385">
        <f t="shared" si="6"/>
        <v>2023</v>
      </c>
      <c r="K39" s="385">
        <f t="shared" si="6"/>
        <v>2024</v>
      </c>
      <c r="L39" s="385">
        <f t="shared" si="6"/>
        <v>2025</v>
      </c>
      <c r="M39" s="385">
        <f t="shared" si="6"/>
        <v>2026</v>
      </c>
      <c r="N39" s="385">
        <f t="shared" si="6"/>
        <v>2027</v>
      </c>
      <c r="O39" s="385">
        <f t="shared" si="6"/>
        <v>2028</v>
      </c>
      <c r="P39" s="387">
        <f t="shared" si="6"/>
        <v>2029</v>
      </c>
      <c r="Q39" s="42"/>
    </row>
    <row r="40" spans="1:17" ht="15.75" thickBot="1" x14ac:dyDescent="0.25">
      <c r="A40" s="42"/>
      <c r="B40" s="93" t="s">
        <v>125</v>
      </c>
      <c r="C40" s="94" t="s">
        <v>126</v>
      </c>
      <c r="D40" s="95"/>
      <c r="E40" s="96"/>
      <c r="F40" s="97">
        <f>SUM(F41:F47)</f>
        <v>0</v>
      </c>
      <c r="G40" s="98">
        <f>G41+G42+G43+G44-G45+G46-G47</f>
        <v>0</v>
      </c>
      <c r="H40" s="99">
        <f>H41+H42+H43+H44-H45+H46-H47</f>
        <v>0</v>
      </c>
      <c r="I40" s="97">
        <f t="shared" ref="I40:P40" si="7">I41+I42+I43+I44-I45+I46-I47</f>
        <v>0</v>
      </c>
      <c r="J40" s="98">
        <f t="shared" si="7"/>
        <v>0</v>
      </c>
      <c r="K40" s="98">
        <f t="shared" si="7"/>
        <v>0</v>
      </c>
      <c r="L40" s="98">
        <f t="shared" si="7"/>
        <v>0</v>
      </c>
      <c r="M40" s="98">
        <f t="shared" si="7"/>
        <v>0</v>
      </c>
      <c r="N40" s="98">
        <f t="shared" si="7"/>
        <v>0</v>
      </c>
      <c r="O40" s="98">
        <f t="shared" si="7"/>
        <v>0</v>
      </c>
      <c r="P40" s="100">
        <f t="shared" si="7"/>
        <v>0</v>
      </c>
      <c r="Q40" s="42"/>
    </row>
    <row r="41" spans="1:17" ht="15" x14ac:dyDescent="0.2">
      <c r="A41" s="42"/>
      <c r="B41" s="66"/>
      <c r="C41" s="67" t="s">
        <v>63</v>
      </c>
      <c r="D41" s="67" t="s">
        <v>127</v>
      </c>
      <c r="E41" s="68" t="s">
        <v>128</v>
      </c>
      <c r="F41" s="365">
        <v>0</v>
      </c>
      <c r="G41" s="117">
        <v>0</v>
      </c>
      <c r="H41" s="41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9">
        <v>0</v>
      </c>
      <c r="Q41" s="42"/>
    </row>
    <row r="42" spans="1:17" ht="15" x14ac:dyDescent="0.2">
      <c r="A42" s="42"/>
      <c r="B42" s="66"/>
      <c r="C42" s="67" t="s">
        <v>129</v>
      </c>
      <c r="D42" s="67" t="s">
        <v>130</v>
      </c>
      <c r="E42" s="68" t="s">
        <v>131</v>
      </c>
      <c r="F42" s="390">
        <v>0</v>
      </c>
      <c r="G42" s="128">
        <v>0</v>
      </c>
      <c r="H42" s="129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9">
        <v>0</v>
      </c>
      <c r="Q42" s="42"/>
    </row>
    <row r="43" spans="1:17" ht="15" x14ac:dyDescent="0.2">
      <c r="A43" s="42"/>
      <c r="B43" s="66"/>
      <c r="C43" s="67" t="s">
        <v>77</v>
      </c>
      <c r="D43" s="67" t="s">
        <v>278</v>
      </c>
      <c r="E43" s="68" t="s">
        <v>165</v>
      </c>
      <c r="F43" s="390">
        <v>0</v>
      </c>
      <c r="G43" s="117">
        <v>0</v>
      </c>
      <c r="H43" s="41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9">
        <v>0</v>
      </c>
      <c r="Q43" s="42"/>
    </row>
    <row r="44" spans="1:17" ht="15" x14ac:dyDescent="0.2">
      <c r="A44" s="42"/>
      <c r="B44" s="66"/>
      <c r="C44" s="67" t="s">
        <v>97</v>
      </c>
      <c r="D44" s="67" t="s">
        <v>132</v>
      </c>
      <c r="E44" s="68" t="s">
        <v>133</v>
      </c>
      <c r="F44" s="390">
        <v>0</v>
      </c>
      <c r="G44" s="128">
        <v>0</v>
      </c>
      <c r="H44" s="129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9">
        <v>0</v>
      </c>
      <c r="Q44" s="42"/>
    </row>
    <row r="45" spans="1:17" ht="15" x14ac:dyDescent="0.2">
      <c r="A45" s="42"/>
      <c r="B45" s="66"/>
      <c r="C45" s="67" t="s">
        <v>100</v>
      </c>
      <c r="D45" s="67" t="s">
        <v>134</v>
      </c>
      <c r="E45" s="68" t="s">
        <v>135</v>
      </c>
      <c r="F45" s="390">
        <v>0</v>
      </c>
      <c r="G45" s="128">
        <v>0</v>
      </c>
      <c r="H45" s="129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9">
        <v>0</v>
      </c>
      <c r="Q45" s="42"/>
    </row>
    <row r="46" spans="1:17" ht="15" x14ac:dyDescent="0.2">
      <c r="A46" s="42"/>
      <c r="B46" s="66"/>
      <c r="C46" s="67" t="s">
        <v>103</v>
      </c>
      <c r="D46" s="67" t="s">
        <v>136</v>
      </c>
      <c r="E46" s="68" t="s">
        <v>137</v>
      </c>
      <c r="F46" s="365">
        <v>0</v>
      </c>
      <c r="G46" s="356">
        <f>IF(RDG!G53&lt;0,0,RDG!G53)</f>
        <v>0</v>
      </c>
      <c r="H46" s="357">
        <f>IF(RDG!H53&lt;0,0,RDG!H53)</f>
        <v>0</v>
      </c>
      <c r="I46" s="145">
        <f>IF(RDG!I53&lt;0,0,RDG!I53)</f>
        <v>0</v>
      </c>
      <c r="J46" s="145">
        <f>IF(RDG!J53&lt;0,0,RDG!J53)</f>
        <v>0</v>
      </c>
      <c r="K46" s="145">
        <f>IF(RDG!K53&lt;0,0,RDG!K53)</f>
        <v>0</v>
      </c>
      <c r="L46" s="145">
        <f>IF(RDG!L53&lt;0,0,RDG!L53)</f>
        <v>0</v>
      </c>
      <c r="M46" s="145">
        <f>IF(RDG!M53&lt;0,0,RDG!M53)</f>
        <v>0</v>
      </c>
      <c r="N46" s="145">
        <f>IF(RDG!N53&lt;0,0,RDG!N53)</f>
        <v>0</v>
      </c>
      <c r="O46" s="145">
        <f>IF(RDG!O53&lt;0,0,RDG!O53)</f>
        <v>0</v>
      </c>
      <c r="P46" s="146">
        <f>IF(RDG!P53&lt;0,0,RDG!P53)</f>
        <v>0</v>
      </c>
      <c r="Q46" s="42"/>
    </row>
    <row r="47" spans="1:17" ht="15" x14ac:dyDescent="0.2">
      <c r="A47" s="42"/>
      <c r="B47" s="66"/>
      <c r="C47" s="67" t="s">
        <v>138</v>
      </c>
      <c r="D47" s="67" t="s">
        <v>139</v>
      </c>
      <c r="E47" s="68" t="s">
        <v>140</v>
      </c>
      <c r="F47" s="365">
        <v>0</v>
      </c>
      <c r="G47" s="356">
        <f>-IF(RDG!G53&lt;0,RDG!G53,0)</f>
        <v>0</v>
      </c>
      <c r="H47" s="357">
        <f>-IF(RDG!H53&lt;0,RDG!H53,0)</f>
        <v>0</v>
      </c>
      <c r="I47" s="145">
        <f>-IF(RDG!I53&lt;0,RDG!I53,0)</f>
        <v>0</v>
      </c>
      <c r="J47" s="145">
        <f>-IF(RDG!J53&lt;0,RDG!J53,0)</f>
        <v>0</v>
      </c>
      <c r="K47" s="145">
        <f>-IF(RDG!K53&lt;0,RDG!K53,0)</f>
        <v>0</v>
      </c>
      <c r="L47" s="145">
        <f>-IF(RDG!L53&lt;0,RDG!L53,0)</f>
        <v>0</v>
      </c>
      <c r="M47" s="145">
        <f>-IF(RDG!M53&lt;0,RDG!M53,0)</f>
        <v>0</v>
      </c>
      <c r="N47" s="145">
        <f>-IF(RDG!N53&lt;0,RDG!N53,0)</f>
        <v>0</v>
      </c>
      <c r="O47" s="145">
        <f>-IF(RDG!O53&lt;0,RDG!O53,0)</f>
        <v>0</v>
      </c>
      <c r="P47" s="146">
        <f>-IF(RDG!P53&lt;0,RDG!P53,0)</f>
        <v>0</v>
      </c>
      <c r="Q47" s="42"/>
    </row>
    <row r="48" spans="1:17" s="65" customFormat="1" ht="15" x14ac:dyDescent="0.2">
      <c r="A48" s="57"/>
      <c r="B48" s="93" t="s">
        <v>141</v>
      </c>
      <c r="C48" s="94" t="s">
        <v>142</v>
      </c>
      <c r="D48" s="94"/>
      <c r="E48" s="101" t="s">
        <v>143</v>
      </c>
      <c r="F48" s="388">
        <v>0</v>
      </c>
      <c r="G48" s="360">
        <v>0</v>
      </c>
      <c r="H48" s="361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4">
        <v>0</v>
      </c>
      <c r="Q48" s="57"/>
    </row>
    <row r="49" spans="1:17" ht="15" x14ac:dyDescent="0.2">
      <c r="A49" s="42"/>
      <c r="B49" s="93" t="s">
        <v>144</v>
      </c>
      <c r="C49" s="94" t="s">
        <v>145</v>
      </c>
      <c r="D49" s="95"/>
      <c r="E49" s="101" t="s">
        <v>275</v>
      </c>
      <c r="F49" s="102">
        <f t="shared" ref="F49" si="8">SUM(F50:F51)</f>
        <v>0</v>
      </c>
      <c r="G49" s="360">
        <v>0</v>
      </c>
      <c r="H49" s="361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0</v>
      </c>
      <c r="P49" s="384">
        <v>0</v>
      </c>
      <c r="Q49" s="42"/>
    </row>
    <row r="50" spans="1:17" ht="15" x14ac:dyDescent="0.2">
      <c r="A50" s="42"/>
      <c r="B50" s="66"/>
      <c r="C50" s="67" t="s">
        <v>63</v>
      </c>
      <c r="D50" s="67" t="s">
        <v>146</v>
      </c>
      <c r="E50" s="68" t="s">
        <v>147</v>
      </c>
      <c r="F50" s="365">
        <v>0</v>
      </c>
      <c r="G50" s="117">
        <v>0</v>
      </c>
      <c r="H50" s="41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9">
        <v>0</v>
      </c>
      <c r="Q50" s="42"/>
    </row>
    <row r="51" spans="1:17" ht="15" x14ac:dyDescent="0.2">
      <c r="A51" s="42"/>
      <c r="B51" s="66"/>
      <c r="C51" s="67" t="s">
        <v>77</v>
      </c>
      <c r="D51" s="67" t="s">
        <v>276</v>
      </c>
      <c r="E51" s="68" t="s">
        <v>162</v>
      </c>
      <c r="F51" s="365">
        <v>0</v>
      </c>
      <c r="G51" s="356">
        <f>G49-G50</f>
        <v>0</v>
      </c>
      <c r="H51" s="357">
        <f>H49-H50</f>
        <v>0</v>
      </c>
      <c r="I51" s="145">
        <f t="shared" ref="I51:P51" si="9">I49-I50</f>
        <v>0</v>
      </c>
      <c r="J51" s="145">
        <f t="shared" si="9"/>
        <v>0</v>
      </c>
      <c r="K51" s="145">
        <f t="shared" si="9"/>
        <v>0</v>
      </c>
      <c r="L51" s="145">
        <f t="shared" si="9"/>
        <v>0</v>
      </c>
      <c r="M51" s="145">
        <f t="shared" si="9"/>
        <v>0</v>
      </c>
      <c r="N51" s="145">
        <f t="shared" si="9"/>
        <v>0</v>
      </c>
      <c r="O51" s="145">
        <f t="shared" si="9"/>
        <v>0</v>
      </c>
      <c r="P51" s="146">
        <f t="shared" si="9"/>
        <v>0</v>
      </c>
      <c r="Q51" s="42"/>
    </row>
    <row r="52" spans="1:17" ht="15" x14ac:dyDescent="0.2">
      <c r="A52" s="42"/>
      <c r="B52" s="93" t="s">
        <v>0</v>
      </c>
      <c r="C52" s="94" t="s">
        <v>148</v>
      </c>
      <c r="D52" s="95"/>
      <c r="E52" s="101" t="s">
        <v>274</v>
      </c>
      <c r="F52" s="103">
        <f t="shared" ref="F52" si="10">+SUM(F53:F57)</f>
        <v>0</v>
      </c>
      <c r="G52" s="360">
        <v>0</v>
      </c>
      <c r="H52" s="361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4">
        <v>0</v>
      </c>
      <c r="Q52" s="42"/>
    </row>
    <row r="53" spans="1:17" ht="15" x14ac:dyDescent="0.2">
      <c r="A53" s="42"/>
      <c r="B53" s="66"/>
      <c r="C53" s="67" t="s">
        <v>63</v>
      </c>
      <c r="D53" s="67" t="s">
        <v>149</v>
      </c>
      <c r="E53" s="68" t="s">
        <v>150</v>
      </c>
      <c r="F53" s="365">
        <v>0</v>
      </c>
      <c r="G53" s="117">
        <v>0</v>
      </c>
      <c r="H53" s="41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9">
        <v>0</v>
      </c>
      <c r="Q53" s="42"/>
    </row>
    <row r="54" spans="1:17" ht="15" x14ac:dyDescent="0.2">
      <c r="A54" s="42"/>
      <c r="B54" s="66"/>
      <c r="C54" s="67" t="s">
        <v>77</v>
      </c>
      <c r="D54" s="67" t="s">
        <v>151</v>
      </c>
      <c r="E54" s="68" t="s">
        <v>152</v>
      </c>
      <c r="F54" s="390">
        <v>0</v>
      </c>
      <c r="G54" s="117">
        <v>0</v>
      </c>
      <c r="H54" s="41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9">
        <v>0</v>
      </c>
      <c r="Q54" s="42"/>
    </row>
    <row r="55" spans="1:17" ht="15" x14ac:dyDescent="0.2">
      <c r="A55" s="42"/>
      <c r="B55" s="66"/>
      <c r="C55" s="67" t="s">
        <v>97</v>
      </c>
      <c r="D55" s="67" t="s">
        <v>153</v>
      </c>
      <c r="E55" s="68" t="s">
        <v>154</v>
      </c>
      <c r="F55" s="390">
        <v>0</v>
      </c>
      <c r="G55" s="117">
        <v>0</v>
      </c>
      <c r="H55" s="41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9">
        <v>0</v>
      </c>
      <c r="Q55" s="42"/>
    </row>
    <row r="56" spans="1:17" ht="15" x14ac:dyDescent="0.2">
      <c r="A56" s="42"/>
      <c r="B56" s="66"/>
      <c r="C56" s="67" t="s">
        <v>100</v>
      </c>
      <c r="D56" s="67" t="s">
        <v>155</v>
      </c>
      <c r="E56" s="68" t="s">
        <v>156</v>
      </c>
      <c r="F56" s="390">
        <v>0</v>
      </c>
      <c r="G56" s="117">
        <v>0</v>
      </c>
      <c r="H56" s="41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9">
        <v>0</v>
      </c>
      <c r="Q56" s="42"/>
    </row>
    <row r="57" spans="1:17" ht="15" x14ac:dyDescent="0.2">
      <c r="A57" s="42"/>
      <c r="B57" s="66"/>
      <c r="C57" s="67" t="s">
        <v>103</v>
      </c>
      <c r="D57" s="67" t="s">
        <v>276</v>
      </c>
      <c r="E57" s="68" t="s">
        <v>162</v>
      </c>
      <c r="F57" s="371">
        <v>0</v>
      </c>
      <c r="G57" s="358">
        <f>G52-SUM(G53:G56)</f>
        <v>0</v>
      </c>
      <c r="H57" s="359">
        <f>H52-SUM(H53:H56)</f>
        <v>0</v>
      </c>
      <c r="I57" s="145">
        <f t="shared" ref="I57:P57" si="11">I52-SUM(I53:I56)</f>
        <v>0</v>
      </c>
      <c r="J57" s="145">
        <f t="shared" si="11"/>
        <v>0</v>
      </c>
      <c r="K57" s="145">
        <f t="shared" si="11"/>
        <v>0</v>
      </c>
      <c r="L57" s="145">
        <f t="shared" si="11"/>
        <v>0</v>
      </c>
      <c r="M57" s="145">
        <f t="shared" si="11"/>
        <v>0</v>
      </c>
      <c r="N57" s="145">
        <f t="shared" si="11"/>
        <v>0</v>
      </c>
      <c r="O57" s="145">
        <f t="shared" si="11"/>
        <v>0</v>
      </c>
      <c r="P57" s="146">
        <f t="shared" si="11"/>
        <v>0</v>
      </c>
      <c r="Q57" s="42"/>
    </row>
    <row r="58" spans="1:17" s="65" customFormat="1" ht="15" x14ac:dyDescent="0.2">
      <c r="A58" s="57"/>
      <c r="B58" s="104" t="s">
        <v>157</v>
      </c>
      <c r="C58" s="105" t="s">
        <v>158</v>
      </c>
      <c r="D58" s="105"/>
      <c r="E58" s="106" t="s">
        <v>159</v>
      </c>
      <c r="F58" s="391">
        <v>0</v>
      </c>
      <c r="G58" s="360">
        <v>0</v>
      </c>
      <c r="H58" s="361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4">
        <v>0</v>
      </c>
      <c r="Q58" s="57"/>
    </row>
    <row r="59" spans="1:17" ht="15.75" thickBot="1" x14ac:dyDescent="0.25">
      <c r="A59" s="42"/>
      <c r="B59" s="107" t="s">
        <v>160</v>
      </c>
      <c r="C59" s="108" t="s">
        <v>161</v>
      </c>
      <c r="D59" s="109"/>
      <c r="E59" s="110"/>
      <c r="F59" s="82">
        <f>+F40+F48+F49+F52+F58</f>
        <v>0</v>
      </c>
      <c r="G59" s="82">
        <f t="shared" ref="G59" si="12">+G40+G48+G49+G52+G58</f>
        <v>0</v>
      </c>
      <c r="H59" s="83">
        <f t="shared" ref="H59" si="13">+H40+H48+H49+H52+H58</f>
        <v>0</v>
      </c>
      <c r="I59" s="82">
        <f t="shared" ref="I59" si="14">+I40+I48+I49+I52+I58</f>
        <v>0</v>
      </c>
      <c r="J59" s="82">
        <f t="shared" ref="J59" si="15">+J40+J48+J49+J52+J58</f>
        <v>0</v>
      </c>
      <c r="K59" s="82">
        <f t="shared" ref="K59" si="16">+K40+K48+K49+K52+K58</f>
        <v>0</v>
      </c>
      <c r="L59" s="82">
        <f t="shared" ref="L59" si="17">+L40+L48+L49+L52+L58</f>
        <v>0</v>
      </c>
      <c r="M59" s="82">
        <f t="shared" ref="M59" si="18">+M40+M48+M49+M52+M58</f>
        <v>0</v>
      </c>
      <c r="N59" s="82">
        <f t="shared" ref="N59" si="19">+N40+N48+N49+N52+N58</f>
        <v>0</v>
      </c>
      <c r="O59" s="82">
        <f t="shared" ref="O59" si="20">+O40+O48+O49+O52+O58</f>
        <v>0</v>
      </c>
      <c r="P59" s="84">
        <f t="shared" ref="P59" si="21">+P40+P48+P49+P52+P58</f>
        <v>0</v>
      </c>
      <c r="Q59" s="42"/>
    </row>
    <row r="60" spans="1:17" s="114" customFormat="1" ht="15" customHeight="1" thickTop="1" x14ac:dyDescent="0.2">
      <c r="A60" s="111"/>
      <c r="B60" s="112"/>
      <c r="C60" s="111"/>
      <c r="D60" s="111"/>
      <c r="E60" s="111"/>
      <c r="F60" s="113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2" spans="1:17" x14ac:dyDescent="0.2">
      <c r="I62" s="114"/>
      <c r="J62" s="114"/>
      <c r="K62" s="114"/>
      <c r="L62" s="114"/>
      <c r="M62" s="114"/>
      <c r="N62" s="114"/>
      <c r="O62" s="114"/>
      <c r="P62" s="114"/>
    </row>
    <row r="63" spans="1:17" x14ac:dyDescent="0.2">
      <c r="G63" s="115"/>
      <c r="H63" s="115"/>
    </row>
    <row r="64" spans="1:17" x14ac:dyDescent="0.2">
      <c r="H64" s="114"/>
    </row>
  </sheetData>
  <sheetProtection algorithmName="SHA-512" hashValue="HcIyTCau8+XJSXUn1+j31dObKZgqKRYl60iiGwbm5+R/D3CYO0HrZOrMQYQmtDCMSnGEJqhat6/F5TJkk6Qjtg==" saltValue="BoyNHANoQ5P04/F1wcW7oQ==" spinCount="100000" sheet="1" objects="1" scenarios="1"/>
  <mergeCells count="2">
    <mergeCell ref="D2:I2"/>
    <mergeCell ref="K2:M2"/>
  </mergeCells>
  <dataValidations count="1">
    <dataValidation type="decimal" operator="greaterThanOrEqual" allowBlank="1" showInputMessage="1" showErrorMessage="1" error="Unos mora biti pozitivan broj." sqref="G44:P47">
      <formula1>0</formula1>
    </dataValidation>
  </dataValidations>
  <pageMargins left="0.15748031496062992" right="0.15748031496062992" top="0.19685039370078741" bottom="0.19685039370078741" header="0.51181102362204722" footer="0.51181102362204722"/>
  <pageSetup paperSize="9" scale="46" fitToHeight="0" orientation="landscape" r:id="rId1"/>
  <headerFooter alignWithMargins="0"/>
  <rowBreaks count="1" manualBreakCount="1">
    <brk id="37" max="15" man="1"/>
  </rowBreaks>
  <ignoredErrors>
    <ignoredError sqref="F40 F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zoomScale="80" zoomScaleNormal="80" workbookViewId="0"/>
  </sheetViews>
  <sheetFormatPr defaultColWidth="11.42578125" defaultRowHeight="12.75" x14ac:dyDescent="0.2"/>
  <cols>
    <col min="1" max="2" width="2.7109375" style="73" customWidth="1"/>
    <col min="3" max="3" width="4.28515625" style="73" bestFit="1" customWidth="1"/>
    <col min="4" max="4" width="51.85546875" style="73" customWidth="1"/>
    <col min="5" max="13" width="17.85546875" style="73" customWidth="1"/>
    <col min="14" max="14" width="2.85546875" style="73" customWidth="1"/>
    <col min="15" max="16384" width="11.42578125" style="73"/>
  </cols>
  <sheetData>
    <row r="1" spans="1:24" ht="13.5" thickBo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96" customHeight="1" thickBot="1" x14ac:dyDescent="0.25">
      <c r="A2" s="71"/>
      <c r="B2" s="71"/>
      <c r="D2" s="484" t="s">
        <v>262</v>
      </c>
      <c r="E2" s="491"/>
      <c r="F2" s="491"/>
      <c r="G2" s="491"/>
      <c r="H2" s="492"/>
      <c r="I2" s="71"/>
      <c r="J2" s="487" t="s">
        <v>265</v>
      </c>
      <c r="K2" s="488"/>
      <c r="L2" s="489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">
      <c r="A5" s="71"/>
      <c r="B5" s="71"/>
      <c r="C5" s="71"/>
      <c r="D5" s="71"/>
      <c r="E5" s="392" t="s">
        <v>280</v>
      </c>
      <c r="F5" s="392" t="s">
        <v>279</v>
      </c>
      <c r="G5" s="393"/>
      <c r="H5" s="393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5.75" thickBot="1" x14ac:dyDescent="0.25">
      <c r="A6" s="270"/>
      <c r="B6" s="270"/>
      <c r="C6" s="304"/>
      <c r="D6" s="305"/>
      <c r="E6" s="394">
        <f>RDG!H6</f>
        <v>2021</v>
      </c>
      <c r="F6" s="395">
        <f>RDG!I6</f>
        <v>2022</v>
      </c>
      <c r="G6" s="396">
        <f>RDG!J6</f>
        <v>2023</v>
      </c>
      <c r="H6" s="395">
        <f>RDG!K6</f>
        <v>2024</v>
      </c>
      <c r="I6" s="396">
        <f>RDG!L6</f>
        <v>2025</v>
      </c>
      <c r="J6" s="396">
        <f>RDG!M6</f>
        <v>2026</v>
      </c>
      <c r="K6" s="396">
        <f>RDG!N6</f>
        <v>2027</v>
      </c>
      <c r="L6" s="395">
        <f>RDG!O6</f>
        <v>2028</v>
      </c>
      <c r="M6" s="397">
        <f>RDG!P6</f>
        <v>2029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" x14ac:dyDescent="0.2">
      <c r="A7" s="71"/>
      <c r="B7" s="71"/>
      <c r="C7" s="306" t="s">
        <v>0</v>
      </c>
      <c r="D7" s="307" t="s">
        <v>180</v>
      </c>
      <c r="E7" s="308">
        <f>E8+E9+E13</f>
        <v>0</v>
      </c>
      <c r="F7" s="309">
        <f t="shared" ref="F7:M7" si="0">F8+F9+F13</f>
        <v>0</v>
      </c>
      <c r="G7" s="309">
        <f t="shared" si="0"/>
        <v>0</v>
      </c>
      <c r="H7" s="309">
        <f t="shared" si="0"/>
        <v>0</v>
      </c>
      <c r="I7" s="309">
        <f t="shared" si="0"/>
        <v>0</v>
      </c>
      <c r="J7" s="309">
        <f t="shared" si="0"/>
        <v>0</v>
      </c>
      <c r="K7" s="309">
        <f t="shared" si="0"/>
        <v>0</v>
      </c>
      <c r="L7" s="309">
        <f t="shared" si="0"/>
        <v>0</v>
      </c>
      <c r="M7" s="310">
        <f t="shared" si="0"/>
        <v>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5" x14ac:dyDescent="0.2">
      <c r="A8" s="71"/>
      <c r="B8" s="71"/>
      <c r="C8" s="311" t="s">
        <v>63</v>
      </c>
      <c r="D8" s="312" t="s">
        <v>223</v>
      </c>
      <c r="E8" s="399">
        <f>RDG!H47</f>
        <v>0</v>
      </c>
      <c r="F8" s="400">
        <f>RDG!I47-RDG!I11</f>
        <v>0</v>
      </c>
      <c r="G8" s="400">
        <f>RDG!J47-RDG!J11</f>
        <v>0</v>
      </c>
      <c r="H8" s="400">
        <f>RDG!K47-RDG!K11</f>
        <v>0</v>
      </c>
      <c r="I8" s="400">
        <f>RDG!L47-RDG!L11</f>
        <v>0</v>
      </c>
      <c r="J8" s="400">
        <f>RDG!M47-RDG!M11</f>
        <v>0</v>
      </c>
      <c r="K8" s="400">
        <f>RDG!N47-RDG!N11</f>
        <v>0</v>
      </c>
      <c r="L8" s="400">
        <f>RDG!O47-RDG!O11</f>
        <v>0</v>
      </c>
      <c r="M8" s="401">
        <f>RDG!P47-RDG!P11</f>
        <v>0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5" x14ac:dyDescent="0.2">
      <c r="A9" s="71"/>
      <c r="B9" s="71"/>
      <c r="C9" s="314" t="s">
        <v>77</v>
      </c>
      <c r="D9" s="315" t="s">
        <v>181</v>
      </c>
      <c r="E9" s="399">
        <f>E10</f>
        <v>0</v>
      </c>
      <c r="F9" s="400">
        <f>SUM(F11:F12)</f>
        <v>0</v>
      </c>
      <c r="G9" s="400">
        <f t="shared" ref="G9:M9" si="1">SUM(G11:G12)</f>
        <v>0</v>
      </c>
      <c r="H9" s="400">
        <f t="shared" si="1"/>
        <v>0</v>
      </c>
      <c r="I9" s="400">
        <f t="shared" si="1"/>
        <v>0</v>
      </c>
      <c r="J9" s="400">
        <f t="shared" si="1"/>
        <v>0</v>
      </c>
      <c r="K9" s="400">
        <f t="shared" si="1"/>
        <v>0</v>
      </c>
      <c r="L9" s="400">
        <f t="shared" si="1"/>
        <v>0</v>
      </c>
      <c r="M9" s="402">
        <f t="shared" si="1"/>
        <v>0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15" thickBot="1" x14ac:dyDescent="0.25">
      <c r="A10" s="71"/>
      <c r="B10" s="71"/>
      <c r="C10" s="316"/>
      <c r="D10" s="317" t="s">
        <v>55</v>
      </c>
      <c r="E10" s="313">
        <f>BILANCA!H59</f>
        <v>0</v>
      </c>
      <c r="F10" s="318"/>
      <c r="G10" s="318"/>
      <c r="H10" s="318"/>
      <c r="I10" s="318"/>
      <c r="J10" s="318"/>
      <c r="K10" s="318"/>
      <c r="L10" s="318"/>
      <c r="M10" s="319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4.25" x14ac:dyDescent="0.2">
      <c r="A11" s="71"/>
      <c r="B11" s="71"/>
      <c r="C11" s="316"/>
      <c r="D11" s="317" t="s">
        <v>218</v>
      </c>
      <c r="E11" s="320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71"/>
      <c r="O11" s="71"/>
      <c r="P11" s="493" t="s">
        <v>290</v>
      </c>
      <c r="Q11" s="494"/>
      <c r="R11" s="494"/>
      <c r="S11" s="494"/>
      <c r="T11" s="494"/>
      <c r="U11" s="494"/>
      <c r="V11" s="494"/>
      <c r="W11" s="495"/>
      <c r="X11" s="71"/>
    </row>
    <row r="12" spans="1:24" ht="15" thickBot="1" x14ac:dyDescent="0.25">
      <c r="A12" s="71"/>
      <c r="B12" s="71"/>
      <c r="C12" s="316"/>
      <c r="D12" s="317" t="s">
        <v>57</v>
      </c>
      <c r="E12" s="320"/>
      <c r="F12" s="278">
        <f>RDG!I11</f>
        <v>0</v>
      </c>
      <c r="G12" s="278">
        <f>RDG!J11</f>
        <v>0</v>
      </c>
      <c r="H12" s="278">
        <f>RDG!K11</f>
        <v>0</v>
      </c>
      <c r="I12" s="278">
        <f>RDG!L11</f>
        <v>0</v>
      </c>
      <c r="J12" s="278">
        <f>RDG!M11</f>
        <v>0</v>
      </c>
      <c r="K12" s="278">
        <f>RDG!N11</f>
        <v>0</v>
      </c>
      <c r="L12" s="278">
        <f>RDG!O11</f>
        <v>0</v>
      </c>
      <c r="M12" s="279">
        <f>RDG!P11</f>
        <v>0</v>
      </c>
      <c r="N12" s="71"/>
      <c r="O12" s="71"/>
      <c r="P12" s="496" t="s">
        <v>285</v>
      </c>
      <c r="Q12" s="497"/>
      <c r="R12" s="497"/>
      <c r="S12" s="497"/>
      <c r="T12" s="497"/>
      <c r="U12" s="497"/>
      <c r="V12" s="497"/>
      <c r="W12" s="498"/>
      <c r="X12" s="71"/>
    </row>
    <row r="13" spans="1:24" ht="15" x14ac:dyDescent="0.2">
      <c r="A13" s="71"/>
      <c r="B13" s="71"/>
      <c r="C13" s="321" t="s">
        <v>97</v>
      </c>
      <c r="D13" s="322" t="s">
        <v>224</v>
      </c>
      <c r="E13" s="403"/>
      <c r="F13" s="404"/>
      <c r="G13" s="404"/>
      <c r="H13" s="404"/>
      <c r="I13" s="400">
        <f>I14+I15</f>
        <v>0</v>
      </c>
      <c r="J13" s="400">
        <f t="shared" ref="J13:L13" si="2">J14+J15</f>
        <v>0</v>
      </c>
      <c r="K13" s="400">
        <f t="shared" si="2"/>
        <v>0</v>
      </c>
      <c r="L13" s="400">
        <f t="shared" si="2"/>
        <v>0</v>
      </c>
      <c r="M13" s="402">
        <f>M14+M15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14.25" x14ac:dyDescent="0.2">
      <c r="A14" s="71"/>
      <c r="B14" s="71"/>
      <c r="C14" s="323"/>
      <c r="D14" s="324" t="s">
        <v>58</v>
      </c>
      <c r="E14" s="325"/>
      <c r="F14" s="318"/>
      <c r="G14" s="318"/>
      <c r="H14" s="318"/>
      <c r="I14" s="40">
        <v>0</v>
      </c>
      <c r="J14" s="40">
        <v>0</v>
      </c>
      <c r="K14" s="40">
        <v>0</v>
      </c>
      <c r="L14" s="40">
        <v>0</v>
      </c>
      <c r="M14" s="41"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4.25" x14ac:dyDescent="0.2">
      <c r="A15" s="71"/>
      <c r="B15" s="71"/>
      <c r="C15" s="326"/>
      <c r="D15" s="327" t="s">
        <v>59</v>
      </c>
      <c r="E15" s="325"/>
      <c r="F15" s="318"/>
      <c r="G15" s="318"/>
      <c r="H15" s="318"/>
      <c r="I15" s="40">
        <v>0</v>
      </c>
      <c r="J15" s="40">
        <v>0</v>
      </c>
      <c r="K15" s="40">
        <v>0</v>
      </c>
      <c r="L15" s="40">
        <v>0</v>
      </c>
      <c r="M15" s="237"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5.75" thickBot="1" x14ac:dyDescent="0.25">
      <c r="A16" s="71"/>
      <c r="B16" s="71"/>
      <c r="C16" s="328" t="s">
        <v>7</v>
      </c>
      <c r="D16" s="329" t="s">
        <v>182</v>
      </c>
      <c r="E16" s="330">
        <f>SUM(E17:E24)</f>
        <v>0</v>
      </c>
      <c r="F16" s="331">
        <f t="shared" ref="F16:M16" si="3">SUM(F17:F24)</f>
        <v>0</v>
      </c>
      <c r="G16" s="331">
        <f t="shared" si="3"/>
        <v>0</v>
      </c>
      <c r="H16" s="331">
        <f t="shared" si="3"/>
        <v>0</v>
      </c>
      <c r="I16" s="331">
        <f t="shared" si="3"/>
        <v>0</v>
      </c>
      <c r="J16" s="331">
        <f t="shared" si="3"/>
        <v>0</v>
      </c>
      <c r="K16" s="331">
        <f t="shared" si="3"/>
        <v>0</v>
      </c>
      <c r="L16" s="331">
        <f t="shared" si="3"/>
        <v>0</v>
      </c>
      <c r="M16" s="332">
        <f t="shared" si="3"/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4.25" x14ac:dyDescent="0.2">
      <c r="A17" s="71"/>
      <c r="B17" s="71"/>
      <c r="C17" s="333" t="s">
        <v>100</v>
      </c>
      <c r="D17" s="334" t="s">
        <v>183</v>
      </c>
      <c r="E17" s="313">
        <f>E10</f>
        <v>0</v>
      </c>
      <c r="F17" s="318"/>
      <c r="G17" s="318"/>
      <c r="H17" s="318"/>
      <c r="I17" s="318"/>
      <c r="J17" s="318"/>
      <c r="K17" s="318"/>
      <c r="L17" s="318"/>
      <c r="M17" s="319"/>
      <c r="N17" s="71"/>
      <c r="O17" s="71"/>
      <c r="P17" s="493" t="s">
        <v>289</v>
      </c>
      <c r="Q17" s="494"/>
      <c r="R17" s="494"/>
      <c r="S17" s="494"/>
      <c r="T17" s="494"/>
      <c r="U17" s="494"/>
      <c r="V17" s="494"/>
      <c r="W17" s="495"/>
      <c r="X17" s="71"/>
    </row>
    <row r="18" spans="1:24" ht="15" thickBot="1" x14ac:dyDescent="0.25">
      <c r="A18" s="71"/>
      <c r="B18" s="71"/>
      <c r="C18" s="335" t="s">
        <v>103</v>
      </c>
      <c r="D18" s="336" t="s">
        <v>184</v>
      </c>
      <c r="E18" s="313">
        <f>BILANCA!H7-BILANCA!G7+RDG!H32</f>
        <v>0</v>
      </c>
      <c r="F18" s="398">
        <f>BILANCA!I7-BILANCA!H7+RDG!I32</f>
        <v>0</v>
      </c>
      <c r="G18" s="278">
        <f>BILANCA!J7-BILANCA!I7+RDG!J32</f>
        <v>0</v>
      </c>
      <c r="H18" s="278">
        <f>BILANCA!K7-BILANCA!J7+RDG!K32</f>
        <v>0</v>
      </c>
      <c r="I18" s="278">
        <f>BILANCA!L7-BILANCA!K7+RDG!L32</f>
        <v>0</v>
      </c>
      <c r="J18" s="278">
        <f>BILANCA!M7-BILANCA!L7+RDG!M32</f>
        <v>0</v>
      </c>
      <c r="K18" s="278">
        <f>BILANCA!N7-BILANCA!M7+RDG!N32</f>
        <v>0</v>
      </c>
      <c r="L18" s="278">
        <f>BILANCA!O7-BILANCA!N7+RDG!O32</f>
        <v>0</v>
      </c>
      <c r="M18" s="279">
        <f>BILANCA!P7-BILANCA!O7+RDG!P32</f>
        <v>0</v>
      </c>
      <c r="N18" s="71"/>
      <c r="O18" s="71"/>
      <c r="P18" s="496" t="s">
        <v>287</v>
      </c>
      <c r="Q18" s="497"/>
      <c r="R18" s="497"/>
      <c r="S18" s="497"/>
      <c r="T18" s="497"/>
      <c r="U18" s="497"/>
      <c r="V18" s="497"/>
      <c r="W18" s="498"/>
      <c r="X18" s="71"/>
    </row>
    <row r="19" spans="1:24" ht="14.25" x14ac:dyDescent="0.2">
      <c r="A19" s="71"/>
      <c r="B19" s="71"/>
      <c r="C19" s="335" t="s">
        <v>138</v>
      </c>
      <c r="D19" s="336" t="s">
        <v>185</v>
      </c>
      <c r="E19" s="313">
        <f>E35</f>
        <v>0</v>
      </c>
      <c r="F19" s="398">
        <f>F35</f>
        <v>0</v>
      </c>
      <c r="G19" s="278">
        <f t="shared" ref="G19:M19" si="4">G35</f>
        <v>0</v>
      </c>
      <c r="H19" s="278">
        <f t="shared" si="4"/>
        <v>0</v>
      </c>
      <c r="I19" s="278">
        <f t="shared" si="4"/>
        <v>0</v>
      </c>
      <c r="J19" s="278">
        <f t="shared" si="4"/>
        <v>0</v>
      </c>
      <c r="K19" s="278">
        <f t="shared" si="4"/>
        <v>0</v>
      </c>
      <c r="L19" s="278">
        <f t="shared" si="4"/>
        <v>0</v>
      </c>
      <c r="M19" s="279">
        <f t="shared" si="4"/>
        <v>0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ht="14.25" x14ac:dyDescent="0.2">
      <c r="A20" s="71"/>
      <c r="B20" s="71"/>
      <c r="C20" s="335" t="s">
        <v>175</v>
      </c>
      <c r="D20" s="336" t="s">
        <v>186</v>
      </c>
      <c r="E20" s="313">
        <f>RDG!H14</f>
        <v>0</v>
      </c>
      <c r="F20" s="278">
        <f>RDG!I14</f>
        <v>0</v>
      </c>
      <c r="G20" s="278">
        <f>RDG!J14</f>
        <v>0</v>
      </c>
      <c r="H20" s="278">
        <f>RDG!K14</f>
        <v>0</v>
      </c>
      <c r="I20" s="278">
        <f>RDG!L14</f>
        <v>0</v>
      </c>
      <c r="J20" s="278">
        <f>RDG!M14</f>
        <v>0</v>
      </c>
      <c r="K20" s="278">
        <f>RDG!N14</f>
        <v>0</v>
      </c>
      <c r="L20" s="278">
        <f>RDG!O14</f>
        <v>0</v>
      </c>
      <c r="M20" s="279">
        <f>RDG!P14</f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4.25" x14ac:dyDescent="0.2">
      <c r="A21" s="71"/>
      <c r="B21" s="71"/>
      <c r="C21" s="335" t="s">
        <v>176</v>
      </c>
      <c r="D21" s="336" t="s">
        <v>187</v>
      </c>
      <c r="E21" s="313">
        <f>RDG!H24</f>
        <v>0</v>
      </c>
      <c r="F21" s="278">
        <f>RDG!I24</f>
        <v>0</v>
      </c>
      <c r="G21" s="278">
        <f>RDG!J24</f>
        <v>0</v>
      </c>
      <c r="H21" s="278">
        <f>RDG!K24</f>
        <v>0</v>
      </c>
      <c r="I21" s="278">
        <f>RDG!L24</f>
        <v>0</v>
      </c>
      <c r="J21" s="278">
        <f>RDG!M24</f>
        <v>0</v>
      </c>
      <c r="K21" s="278">
        <f>RDG!N24</f>
        <v>0</v>
      </c>
      <c r="L21" s="278">
        <f>RDG!O24</f>
        <v>0</v>
      </c>
      <c r="M21" s="279">
        <f>RDG!P24</f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4.25" x14ac:dyDescent="0.2">
      <c r="A22" s="71"/>
      <c r="B22" s="71"/>
      <c r="C22" s="335" t="s">
        <v>177</v>
      </c>
      <c r="D22" s="336" t="s">
        <v>188</v>
      </c>
      <c r="E22" s="313">
        <f>RDG!H52</f>
        <v>0</v>
      </c>
      <c r="F22" s="278">
        <f>RDG!I52</f>
        <v>0</v>
      </c>
      <c r="G22" s="278">
        <f>RDG!J52</f>
        <v>0</v>
      </c>
      <c r="H22" s="278">
        <f>RDG!K52</f>
        <v>0</v>
      </c>
      <c r="I22" s="278">
        <f>RDG!L52</f>
        <v>0</v>
      </c>
      <c r="J22" s="278">
        <f>RDG!M52</f>
        <v>0</v>
      </c>
      <c r="K22" s="278">
        <f>RDG!N52</f>
        <v>0</v>
      </c>
      <c r="L22" s="278">
        <f>RDG!O52</f>
        <v>0</v>
      </c>
      <c r="M22" s="279">
        <f>RDG!P52</f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4.25" x14ac:dyDescent="0.2">
      <c r="A23" s="71"/>
      <c r="B23" s="71"/>
      <c r="C23" s="335" t="s">
        <v>178</v>
      </c>
      <c r="D23" s="336" t="s">
        <v>189</v>
      </c>
      <c r="E23" s="320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1">
        <v>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4.25" x14ac:dyDescent="0.2">
      <c r="A24" s="71"/>
      <c r="B24" s="71"/>
      <c r="C24" s="337" t="s">
        <v>179</v>
      </c>
      <c r="D24" s="338" t="s">
        <v>190</v>
      </c>
      <c r="E24" s="320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.75" thickBot="1" x14ac:dyDescent="0.25">
      <c r="A25" s="71"/>
      <c r="B25" s="71"/>
      <c r="C25" s="339" t="s">
        <v>16</v>
      </c>
      <c r="D25" s="340" t="s">
        <v>191</v>
      </c>
      <c r="E25" s="341">
        <f t="shared" ref="E25:M25" si="5">E7-E16</f>
        <v>0</v>
      </c>
      <c r="F25" s="342">
        <f t="shared" si="5"/>
        <v>0</v>
      </c>
      <c r="G25" s="342">
        <f t="shared" si="5"/>
        <v>0</v>
      </c>
      <c r="H25" s="342">
        <f t="shared" si="5"/>
        <v>0</v>
      </c>
      <c r="I25" s="342">
        <f t="shared" si="5"/>
        <v>0</v>
      </c>
      <c r="J25" s="342">
        <f t="shared" si="5"/>
        <v>0</v>
      </c>
      <c r="K25" s="342">
        <f t="shared" si="5"/>
        <v>0</v>
      </c>
      <c r="L25" s="342">
        <f t="shared" si="5"/>
        <v>0</v>
      </c>
      <c r="M25" s="343">
        <f t="shared" si="5"/>
        <v>0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5.75" thickBot="1" x14ac:dyDescent="0.25">
      <c r="A26" s="71"/>
      <c r="B26" s="71"/>
      <c r="C26" s="344" t="s">
        <v>19</v>
      </c>
      <c r="D26" s="345" t="s">
        <v>192</v>
      </c>
      <c r="E26" s="346">
        <f>E25</f>
        <v>0</v>
      </c>
      <c r="F26" s="347">
        <f t="shared" ref="F26:M26" si="6">E26+F25</f>
        <v>0</v>
      </c>
      <c r="G26" s="347">
        <f t="shared" si="6"/>
        <v>0</v>
      </c>
      <c r="H26" s="347">
        <f t="shared" si="6"/>
        <v>0</v>
      </c>
      <c r="I26" s="347">
        <f t="shared" si="6"/>
        <v>0</v>
      </c>
      <c r="J26" s="347">
        <f t="shared" si="6"/>
        <v>0</v>
      </c>
      <c r="K26" s="347">
        <f t="shared" si="6"/>
        <v>0</v>
      </c>
      <c r="L26" s="347">
        <f t="shared" si="6"/>
        <v>0</v>
      </c>
      <c r="M26" s="348">
        <f t="shared" si="6"/>
        <v>0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" customHeight="1" thickTop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x14ac:dyDescent="0.2">
      <c r="A28" s="71"/>
      <c r="B28" s="71"/>
      <c r="C28" s="71" t="s">
        <v>259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x14ac:dyDescent="0.2">
      <c r="A30" s="71"/>
      <c r="B30" s="71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24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x14ac:dyDescent="0.2">
      <c r="A33" s="71"/>
      <c r="B33" s="71"/>
      <c r="C33" s="71"/>
      <c r="D33" s="423" t="s">
        <v>282</v>
      </c>
      <c r="E33" s="419">
        <f>(BILANCA!G29+BILANCA!G30+BILANCA!G31+BILANCA!G32+BILANCA!G26)-(BILANCA!H29+BILANCA!H30+BILANCA!H31+BILANCA!H32+BILANCA!H26)</f>
        <v>0</v>
      </c>
      <c r="F33" s="419">
        <f>(BILANCA!H29+BILANCA!H30+BILANCA!H31+BILANCA!H32+BILANCA!H26)-(BILANCA!I29+BILANCA!I30+BILANCA!I31+BILANCA!I32+BILANCA!I26)</f>
        <v>0</v>
      </c>
      <c r="G33" s="419">
        <f>(BILANCA!I29+BILANCA!I30+BILANCA!I31+BILANCA!I32+BILANCA!I26)-(BILANCA!J29+BILANCA!J30+BILANCA!J31+BILANCA!J32+BILANCA!J26)</f>
        <v>0</v>
      </c>
      <c r="H33" s="419">
        <f>(BILANCA!J29+BILANCA!J30+BILANCA!J31+BILANCA!J32+BILANCA!J26)-(BILANCA!K29+BILANCA!K30+BILANCA!K31+BILANCA!K32+BILANCA!K26)</f>
        <v>0</v>
      </c>
      <c r="I33" s="419">
        <f>(BILANCA!K29+BILANCA!K30+BILANCA!K31+BILANCA!K32+BILANCA!K26)-(BILANCA!L29+BILANCA!L30+BILANCA!L31+BILANCA!L32+BILANCA!L26)</f>
        <v>0</v>
      </c>
      <c r="J33" s="419">
        <f>(BILANCA!L29+BILANCA!L30+BILANCA!L31+BILANCA!L32+BILANCA!L26)-(BILANCA!M29+BILANCA!M30+BILANCA!M31+BILANCA!M32+BILANCA!M26)</f>
        <v>0</v>
      </c>
      <c r="K33" s="419">
        <f>(BILANCA!M29+BILANCA!M30+BILANCA!M31+BILANCA!M32+BILANCA!M26)-(BILANCA!N29+BILANCA!N30+BILANCA!N31+BILANCA!N32+BILANCA!N26)</f>
        <v>0</v>
      </c>
      <c r="L33" s="419">
        <f>(BILANCA!N29+BILANCA!N30+BILANCA!N31+BILANCA!N32+BILANCA!N26)-(BILANCA!O29+BILANCA!O30+BILANCA!O31+BILANCA!O32+BILANCA!O26)</f>
        <v>0</v>
      </c>
      <c r="M33" s="420">
        <f>(BILANCA!O29+BILANCA!O30+BILANCA!O31+BILANCA!O32+BILANCA!O26)-(BILANCA!P29+BILANCA!P30+BILANCA!P31+BILANCA!P32+BILANCA!P26)</f>
        <v>0</v>
      </c>
      <c r="N33" s="71"/>
    </row>
    <row r="34" spans="1:14" x14ac:dyDescent="0.2">
      <c r="A34" s="71"/>
      <c r="B34" s="71"/>
      <c r="C34" s="71"/>
      <c r="D34" s="424" t="s">
        <v>283</v>
      </c>
      <c r="E34" s="421">
        <f>(BILANCA!H49+BILANCA!H54+BILANCA!H55+BILANCA!H56+BILANCA!H57+BILANCA!H58)-(BILANCA!G49+BILANCA!G54+BILANCA!G55+BILANCA!G56+BILANCA!G57+BILANCA!G58)</f>
        <v>0</v>
      </c>
      <c r="F34" s="421">
        <f>(BILANCA!I49+BILANCA!I54+BILANCA!I55+BILANCA!I56+BILANCA!I57+BILANCA!I58)-(BILANCA!H49+BILANCA!H54+BILANCA!H55+BILANCA!H56+BILANCA!H57+BILANCA!H58)</f>
        <v>0</v>
      </c>
      <c r="G34" s="421">
        <f>(BILANCA!J49+BILANCA!J54+BILANCA!J55+BILANCA!J56+BILANCA!J57+BILANCA!J58)-(BILANCA!I49+BILANCA!I54+BILANCA!I55+BILANCA!I56+BILANCA!I57+BILANCA!I58)</f>
        <v>0</v>
      </c>
      <c r="H34" s="421">
        <f>(BILANCA!K49+BILANCA!K54+BILANCA!K55+BILANCA!K56+BILANCA!K57+BILANCA!K58)-(BILANCA!J49+BILANCA!J54+BILANCA!J55+BILANCA!J56+BILANCA!J57+BILANCA!J58)</f>
        <v>0</v>
      </c>
      <c r="I34" s="421">
        <f>(BILANCA!L49+BILANCA!L54+BILANCA!L55+BILANCA!L56+BILANCA!L57+BILANCA!L58)-(BILANCA!K49+BILANCA!K54+BILANCA!K55+BILANCA!K56+BILANCA!K57+BILANCA!K58)</f>
        <v>0</v>
      </c>
      <c r="J34" s="421">
        <f>(BILANCA!M49+BILANCA!M54+BILANCA!M55+BILANCA!M56+BILANCA!M57+BILANCA!M58)-(BILANCA!L49+BILANCA!L54+BILANCA!L55+BILANCA!L56+BILANCA!L57+BILANCA!L58)</f>
        <v>0</v>
      </c>
      <c r="K34" s="421">
        <f>(BILANCA!N49+BILANCA!N54+BILANCA!N55+BILANCA!N56+BILANCA!N57+BILANCA!N58)-(BILANCA!M49+BILANCA!M54+BILANCA!M55+BILANCA!M56+BILANCA!M57+BILANCA!M58)</f>
        <v>0</v>
      </c>
      <c r="L34" s="421">
        <f>(BILANCA!O49+BILANCA!O54+BILANCA!O55+BILANCA!O56+BILANCA!O57+BILANCA!O58)-(BILANCA!N49+BILANCA!N54+BILANCA!N55+BILANCA!N56+BILANCA!N57+BILANCA!N58)</f>
        <v>0</v>
      </c>
      <c r="M34" s="422">
        <f>(BILANCA!P49+BILANCA!P54+BILANCA!P55+BILANCA!P56+BILANCA!P57+BILANCA!P58)-(BILANCA!O49+BILANCA!O54+BILANCA!O55+BILANCA!O56+BILANCA!O57+BILANCA!O58)</f>
        <v>0</v>
      </c>
      <c r="N34" s="71"/>
    </row>
    <row r="35" spans="1:14" x14ac:dyDescent="0.2">
      <c r="A35" s="71"/>
      <c r="B35" s="71"/>
      <c r="C35" s="71"/>
      <c r="D35" s="425" t="s">
        <v>288</v>
      </c>
      <c r="E35" s="426">
        <f>-SUM(E33:E34)</f>
        <v>0</v>
      </c>
      <c r="F35" s="426">
        <f t="shared" ref="F35:M35" si="7">-SUM(F33:F34)</f>
        <v>0</v>
      </c>
      <c r="G35" s="426">
        <f t="shared" si="7"/>
        <v>0</v>
      </c>
      <c r="H35" s="426">
        <f t="shared" si="7"/>
        <v>0</v>
      </c>
      <c r="I35" s="426">
        <f t="shared" si="7"/>
        <v>0</v>
      </c>
      <c r="J35" s="426">
        <f t="shared" si="7"/>
        <v>0</v>
      </c>
      <c r="K35" s="426">
        <f t="shared" si="7"/>
        <v>0</v>
      </c>
      <c r="L35" s="426">
        <f t="shared" si="7"/>
        <v>0</v>
      </c>
      <c r="M35" s="427">
        <f t="shared" si="7"/>
        <v>0</v>
      </c>
      <c r="N35" s="71"/>
    </row>
    <row r="36" spans="1:14" x14ac:dyDescent="0.2">
      <c r="A36" s="71"/>
      <c r="B36" s="71"/>
      <c r="C36" s="71"/>
      <c r="D36" s="71"/>
      <c r="E36" s="112"/>
      <c r="F36" s="112"/>
      <c r="G36" s="112"/>
      <c r="H36" s="71"/>
      <c r="I36" s="71"/>
      <c r="J36" s="71"/>
      <c r="K36" s="71"/>
      <c r="L36" s="71"/>
      <c r="M36" s="71"/>
      <c r="N36" s="71"/>
    </row>
  </sheetData>
  <sheetProtection algorithmName="SHA-512" hashValue="wYYOtFBYi5+ZlTPGIJtWPq46M1nR1CDwpxiUAN8Pwv44jbCV/JkTVQUNQ61eofv4RsTXNbGwi3khBCtjGYJqLg==" saltValue="g+o6BFw/FZlZ7FyaVRmUtg==" spinCount="100000" sheet="1" objects="1" scenarios="1"/>
  <mergeCells count="7">
    <mergeCell ref="C30:M30"/>
    <mergeCell ref="D2:H2"/>
    <mergeCell ref="J2:L2"/>
    <mergeCell ref="P11:W11"/>
    <mergeCell ref="P12:W12"/>
    <mergeCell ref="P17:W17"/>
    <mergeCell ref="P18:W18"/>
  </mergeCells>
  <conditionalFormatting sqref="E26:M26">
    <cfRule type="cellIs" dxfId="3" priority="1" operator="greaterThan">
      <formula>0</formula>
    </cfRule>
    <cfRule type="cellIs" dxfId="2" priority="2" operator="lessThan">
      <formula>0</formula>
    </cfRule>
  </conditionalFormatting>
  <dataValidations count="1">
    <dataValidation type="textLength" operator="lessThan" allowBlank="1" showInputMessage="1" showErrorMessage="1" errorTitle="Redni broj bilješke" error="Redni broj bilješke mora biti text duljine najviše 10 znakova." sqref="F23:F26 F11">
      <formula1>10</formula1>
    </dataValidation>
  </dataValidations>
  <pageMargins left="0.15748031496062992" right="0.15748031496062992" top="0.19685039370078741" bottom="0.19685039370078741" header="0.51181102362204722" footer="0.51181102362204722"/>
  <pageSetup paperSize="9" scale="6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topLeftCell="A13" zoomScale="80" zoomScaleNormal="80" workbookViewId="0"/>
  </sheetViews>
  <sheetFormatPr defaultRowHeight="14.25" x14ac:dyDescent="0.2"/>
  <cols>
    <col min="1" max="1" width="2.85546875" style="44" customWidth="1"/>
    <col min="2" max="2" width="4.85546875" style="44" customWidth="1"/>
    <col min="3" max="3" width="56" style="349" customWidth="1"/>
    <col min="4" max="4" width="14.7109375" style="350" customWidth="1"/>
    <col min="5" max="10" width="14.7109375" style="282" customWidth="1"/>
    <col min="11" max="11" width="14.7109375" style="271" customWidth="1"/>
    <col min="12" max="12" width="14.7109375" style="282" customWidth="1"/>
    <col min="13" max="20" width="9.140625" style="282"/>
    <col min="21" max="21" width="24.85546875" style="282" customWidth="1"/>
    <col min="22" max="22" width="2.85546875" style="44" customWidth="1"/>
    <col min="23" max="16384" width="9.140625" style="282"/>
  </cols>
  <sheetData>
    <row r="1" spans="1:22" ht="15" thickBot="1" x14ac:dyDescent="0.25">
      <c r="A1" s="42"/>
      <c r="B1" s="42"/>
      <c r="C1" s="280"/>
      <c r="D1" s="281"/>
      <c r="E1" s="1"/>
      <c r="F1" s="1"/>
      <c r="G1" s="1"/>
      <c r="H1" s="1"/>
      <c r="I1" s="1"/>
      <c r="J1" s="1"/>
      <c r="K1" s="90"/>
      <c r="L1" s="1"/>
      <c r="M1" s="1"/>
      <c r="N1" s="1"/>
      <c r="O1" s="1"/>
      <c r="P1" s="1"/>
      <c r="Q1" s="1"/>
      <c r="R1" s="1"/>
      <c r="S1" s="1"/>
      <c r="T1" s="1"/>
      <c r="U1" s="1"/>
      <c r="V1" s="42"/>
    </row>
    <row r="2" spans="1:22" ht="161.25" customHeight="1" thickBot="1" x14ac:dyDescent="0.25">
      <c r="A2" s="42"/>
      <c r="C2" s="484" t="s">
        <v>263</v>
      </c>
      <c r="D2" s="491"/>
      <c r="E2" s="491"/>
      <c r="F2" s="491"/>
      <c r="G2" s="492"/>
      <c r="H2" s="1"/>
      <c r="I2" s="487" t="s">
        <v>264</v>
      </c>
      <c r="J2" s="488"/>
      <c r="K2" s="489"/>
      <c r="L2" s="1"/>
      <c r="M2" s="1"/>
      <c r="N2" s="1"/>
      <c r="O2" s="1"/>
      <c r="P2" s="1"/>
      <c r="Q2" s="1"/>
      <c r="R2" s="1"/>
      <c r="S2" s="1"/>
      <c r="T2" s="1"/>
      <c r="U2" s="1"/>
      <c r="V2" s="42"/>
    </row>
    <row r="3" spans="1:22" x14ac:dyDescent="0.2">
      <c r="A3" s="42"/>
      <c r="B3" s="42"/>
      <c r="C3" s="280"/>
      <c r="D3" s="281"/>
      <c r="E3" s="1"/>
      <c r="F3" s="1"/>
      <c r="G3" s="1"/>
      <c r="H3" s="1"/>
      <c r="I3" s="1"/>
      <c r="J3" s="1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42"/>
    </row>
    <row r="4" spans="1:22" x14ac:dyDescent="0.2">
      <c r="A4" s="42"/>
      <c r="B4" s="42"/>
      <c r="C4" s="280"/>
      <c r="D4" s="281"/>
      <c r="E4" s="1"/>
      <c r="F4" s="1"/>
      <c r="G4" s="1"/>
      <c r="H4" s="1"/>
      <c r="I4" s="1"/>
      <c r="J4" s="1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42"/>
    </row>
    <row r="5" spans="1:22" x14ac:dyDescent="0.2">
      <c r="A5" s="42"/>
      <c r="B5" s="282"/>
      <c r="C5" s="280"/>
      <c r="D5" s="281"/>
      <c r="E5" s="1"/>
      <c r="F5" s="1"/>
      <c r="G5" s="1"/>
      <c r="H5" s="1"/>
      <c r="I5" s="1"/>
      <c r="J5" s="1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42"/>
    </row>
    <row r="6" spans="1:22" x14ac:dyDescent="0.2">
      <c r="A6" s="42"/>
      <c r="B6" s="57" t="s">
        <v>271</v>
      </c>
      <c r="C6" s="280"/>
      <c r="D6" s="281"/>
      <c r="E6" s="1"/>
      <c r="F6" s="1"/>
      <c r="G6" s="1"/>
      <c r="H6" s="1"/>
      <c r="I6" s="1"/>
      <c r="J6" s="1"/>
      <c r="K6" s="90"/>
      <c r="M6" s="1"/>
      <c r="N6" s="1"/>
      <c r="O6" s="1"/>
      <c r="P6" s="1"/>
      <c r="Q6" s="1"/>
      <c r="R6" s="1"/>
      <c r="S6" s="1"/>
      <c r="T6" s="1"/>
      <c r="U6" s="1"/>
      <c r="V6" s="42"/>
    </row>
    <row r="7" spans="1:22" ht="15.75" thickBot="1" x14ac:dyDescent="0.25">
      <c r="A7" s="42"/>
      <c r="B7" s="283"/>
      <c r="C7" s="284"/>
      <c r="D7" s="386">
        <v>2021</v>
      </c>
      <c r="E7" s="385">
        <f t="shared" ref="E7:J7" si="0">D7+1</f>
        <v>2022</v>
      </c>
      <c r="F7" s="385">
        <f t="shared" si="0"/>
        <v>2023</v>
      </c>
      <c r="G7" s="385">
        <f t="shared" si="0"/>
        <v>2024</v>
      </c>
      <c r="H7" s="385">
        <f t="shared" si="0"/>
        <v>2025</v>
      </c>
      <c r="I7" s="385">
        <f t="shared" si="0"/>
        <v>2026</v>
      </c>
      <c r="J7" s="385">
        <f t="shared" si="0"/>
        <v>2027</v>
      </c>
      <c r="K7" s="385">
        <f t="shared" ref="K7:L7" si="1">J7+1</f>
        <v>2028</v>
      </c>
      <c r="L7" s="387">
        <f t="shared" si="1"/>
        <v>2029</v>
      </c>
      <c r="M7" s="1"/>
      <c r="N7" s="1"/>
      <c r="O7" s="1"/>
      <c r="P7" s="1"/>
      <c r="Q7" s="1"/>
      <c r="R7" s="1"/>
      <c r="S7" s="1"/>
      <c r="T7" s="1"/>
      <c r="U7" s="1"/>
      <c r="V7" s="42"/>
    </row>
    <row r="8" spans="1:22" ht="15" x14ac:dyDescent="0.2">
      <c r="A8" s="42"/>
      <c r="B8" s="272" t="s">
        <v>63</v>
      </c>
      <c r="C8" s="263" t="s">
        <v>244</v>
      </c>
      <c r="D8" s="264">
        <f t="shared" ref="D8:J8" si="2">D9+D10+D11-D14</f>
        <v>0</v>
      </c>
      <c r="E8" s="266">
        <f t="shared" si="2"/>
        <v>0</v>
      </c>
      <c r="F8" s="267">
        <f t="shared" si="2"/>
        <v>0</v>
      </c>
      <c r="G8" s="267">
        <f t="shared" si="2"/>
        <v>0</v>
      </c>
      <c r="H8" s="267">
        <f t="shared" si="2"/>
        <v>0</v>
      </c>
      <c r="I8" s="267">
        <f t="shared" si="2"/>
        <v>0</v>
      </c>
      <c r="J8" s="267">
        <f t="shared" si="2"/>
        <v>0</v>
      </c>
      <c r="K8" s="267">
        <f t="shared" ref="K8:L8" si="3">K9+K10+K11-K14</f>
        <v>0</v>
      </c>
      <c r="L8" s="275">
        <f t="shared" si="3"/>
        <v>0</v>
      </c>
      <c r="M8" s="1"/>
      <c r="N8" s="1"/>
      <c r="O8" s="1"/>
      <c r="P8" s="1"/>
      <c r="Q8" s="1"/>
      <c r="R8" s="1"/>
      <c r="S8" s="1"/>
      <c r="T8" s="1"/>
      <c r="U8" s="1"/>
      <c r="V8" s="42"/>
    </row>
    <row r="9" spans="1:22" ht="20.100000000000001" customHeight="1" x14ac:dyDescent="0.2">
      <c r="A9" s="42"/>
      <c r="B9" s="285" t="s">
        <v>2</v>
      </c>
      <c r="C9" s="286" t="s">
        <v>238</v>
      </c>
      <c r="D9" s="262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9">
        <v>0</v>
      </c>
      <c r="M9" s="1"/>
      <c r="N9" s="1"/>
      <c r="O9" s="1"/>
      <c r="P9" s="1"/>
      <c r="Q9" s="1"/>
      <c r="R9" s="1"/>
      <c r="S9" s="1"/>
      <c r="T9" s="1"/>
      <c r="U9" s="1"/>
      <c r="V9" s="42"/>
    </row>
    <row r="10" spans="1:22" ht="20.100000000000001" customHeight="1" x14ac:dyDescent="0.2">
      <c r="A10" s="42"/>
      <c r="B10" s="285" t="s">
        <v>6</v>
      </c>
      <c r="C10" s="286" t="s">
        <v>239</v>
      </c>
      <c r="D10" s="262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9">
        <v>0</v>
      </c>
      <c r="M10" s="1"/>
      <c r="N10" s="1"/>
      <c r="O10" s="1"/>
      <c r="P10" s="1"/>
      <c r="Q10" s="1"/>
      <c r="R10" s="1"/>
      <c r="S10" s="1"/>
      <c r="T10" s="1"/>
      <c r="U10" s="1"/>
      <c r="V10" s="42"/>
    </row>
    <row r="11" spans="1:22" ht="20.100000000000001" customHeight="1" x14ac:dyDescent="0.2">
      <c r="A11" s="42"/>
      <c r="B11" s="285" t="s">
        <v>13</v>
      </c>
      <c r="C11" s="286" t="s">
        <v>240</v>
      </c>
      <c r="D11" s="262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9">
        <v>0</v>
      </c>
      <c r="M11" s="1"/>
      <c r="N11" s="1"/>
      <c r="O11" s="1"/>
      <c r="P11" s="1"/>
      <c r="Q11" s="1"/>
      <c r="R11" s="1"/>
      <c r="S11" s="1"/>
      <c r="T11" s="1"/>
      <c r="U11" s="1"/>
      <c r="V11" s="42"/>
    </row>
    <row r="12" spans="1:22" ht="28.5" x14ac:dyDescent="0.2">
      <c r="A12" s="42"/>
      <c r="B12" s="285" t="s">
        <v>27</v>
      </c>
      <c r="C12" s="286" t="s">
        <v>241</v>
      </c>
      <c r="D12" s="262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9">
        <v>0</v>
      </c>
      <c r="M12" s="1"/>
      <c r="N12" s="1"/>
      <c r="O12" s="1"/>
      <c r="P12" s="1"/>
      <c r="Q12" s="1"/>
      <c r="R12" s="1"/>
      <c r="S12" s="1"/>
      <c r="T12" s="1"/>
      <c r="U12" s="1"/>
      <c r="V12" s="42"/>
    </row>
    <row r="13" spans="1:22" ht="28.5" x14ac:dyDescent="0.2">
      <c r="A13" s="42"/>
      <c r="B13" s="285" t="s">
        <v>215</v>
      </c>
      <c r="C13" s="286" t="s">
        <v>242</v>
      </c>
      <c r="D13" s="262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9">
        <v>0</v>
      </c>
      <c r="M13" s="1"/>
      <c r="N13" s="1"/>
      <c r="O13" s="1"/>
      <c r="P13" s="1"/>
      <c r="Q13" s="1"/>
      <c r="R13" s="1"/>
      <c r="S13" s="1"/>
      <c r="T13" s="1"/>
      <c r="U13" s="1"/>
      <c r="V13" s="42"/>
    </row>
    <row r="14" spans="1:22" ht="20.100000000000001" customHeight="1" x14ac:dyDescent="0.2">
      <c r="A14" s="42"/>
      <c r="B14" s="287" t="s">
        <v>256</v>
      </c>
      <c r="C14" s="288" t="s">
        <v>243</v>
      </c>
      <c r="D14" s="26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9">
        <v>0</v>
      </c>
      <c r="M14" s="1"/>
      <c r="N14" s="1"/>
      <c r="O14" s="1"/>
      <c r="P14" s="1"/>
      <c r="Q14" s="1"/>
      <c r="R14" s="1"/>
      <c r="S14" s="1"/>
      <c r="T14" s="1"/>
      <c r="U14" s="1"/>
      <c r="V14" s="42"/>
    </row>
    <row r="15" spans="1:22" ht="11.25" customHeight="1" thickBot="1" x14ac:dyDescent="0.25">
      <c r="A15" s="42"/>
      <c r="B15" s="274"/>
      <c r="C15" s="289"/>
      <c r="D15" s="290"/>
      <c r="E15" s="291"/>
      <c r="F15" s="291"/>
      <c r="G15" s="291"/>
      <c r="H15" s="291"/>
      <c r="I15" s="291"/>
      <c r="J15" s="291"/>
      <c r="K15" s="291"/>
      <c r="L15" s="291"/>
      <c r="M15" s="1"/>
      <c r="N15" s="1"/>
      <c r="O15" s="1"/>
      <c r="P15" s="1"/>
      <c r="Q15" s="1"/>
      <c r="R15" s="1"/>
      <c r="S15" s="1"/>
      <c r="T15" s="1"/>
      <c r="U15" s="1"/>
      <c r="V15" s="42"/>
    </row>
    <row r="16" spans="1:22" ht="20.100000000000001" customHeight="1" x14ac:dyDescent="0.2">
      <c r="A16" s="42"/>
      <c r="B16" s="273" t="s">
        <v>77</v>
      </c>
      <c r="C16" s="265" t="s">
        <v>253</v>
      </c>
      <c r="D16" s="264">
        <f t="shared" ref="D16:J16" si="4">D17+D18+D19-D23-D24</f>
        <v>0</v>
      </c>
      <c r="E16" s="269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1">
        <f t="shared" si="4"/>
        <v>0</v>
      </c>
      <c r="J16" s="61">
        <f t="shared" si="4"/>
        <v>0</v>
      </c>
      <c r="K16" s="61">
        <f t="shared" ref="K16:L16" si="5">K17+K18+K19-K23-K24</f>
        <v>0</v>
      </c>
      <c r="L16" s="275">
        <f t="shared" si="5"/>
        <v>0</v>
      </c>
      <c r="M16" s="1"/>
      <c r="N16" s="1"/>
      <c r="O16" s="1"/>
      <c r="P16" s="1"/>
      <c r="Q16" s="1"/>
      <c r="R16" s="1"/>
      <c r="S16" s="1"/>
      <c r="T16" s="1"/>
      <c r="U16" s="1"/>
      <c r="V16" s="42"/>
    </row>
    <row r="17" spans="1:22" ht="20.100000000000001" customHeight="1" x14ac:dyDescent="0.2">
      <c r="A17" s="90"/>
      <c r="B17" s="285" t="s">
        <v>2</v>
      </c>
      <c r="C17" s="286" t="s">
        <v>245</v>
      </c>
      <c r="D17" s="262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9">
        <v>0</v>
      </c>
      <c r="M17" s="1"/>
      <c r="N17" s="1"/>
      <c r="O17" s="1"/>
      <c r="P17" s="1"/>
      <c r="Q17" s="1"/>
      <c r="R17" s="1"/>
      <c r="S17" s="1"/>
      <c r="T17" s="1"/>
      <c r="U17" s="1"/>
      <c r="V17" s="90"/>
    </row>
    <row r="18" spans="1:22" ht="20.100000000000001" customHeight="1" x14ac:dyDescent="0.2">
      <c r="A18" s="42"/>
      <c r="B18" s="285" t="s">
        <v>6</v>
      </c>
      <c r="C18" s="286" t="s">
        <v>246</v>
      </c>
      <c r="D18" s="262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9">
        <v>0</v>
      </c>
      <c r="M18" s="1"/>
      <c r="N18" s="1"/>
      <c r="O18" s="1"/>
      <c r="P18" s="1"/>
      <c r="Q18" s="1"/>
      <c r="R18" s="1"/>
      <c r="S18" s="1"/>
      <c r="T18" s="1"/>
      <c r="U18" s="1"/>
      <c r="V18" s="42"/>
    </row>
    <row r="19" spans="1:22" ht="20.100000000000001" customHeight="1" x14ac:dyDescent="0.2">
      <c r="A19" s="42"/>
      <c r="B19" s="285" t="s">
        <v>13</v>
      </c>
      <c r="C19" s="286" t="s">
        <v>247</v>
      </c>
      <c r="D19" s="262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9">
        <v>0</v>
      </c>
      <c r="M19" s="1"/>
      <c r="N19" s="1"/>
      <c r="O19" s="1"/>
      <c r="P19" s="1"/>
      <c r="Q19" s="1"/>
      <c r="R19" s="1"/>
      <c r="S19" s="1"/>
      <c r="T19" s="1"/>
      <c r="U19" s="1"/>
      <c r="V19" s="42"/>
    </row>
    <row r="20" spans="1:22" ht="20.100000000000001" customHeight="1" x14ac:dyDescent="0.2">
      <c r="A20" s="42"/>
      <c r="B20" s="285" t="s">
        <v>27</v>
      </c>
      <c r="C20" s="286" t="s">
        <v>248</v>
      </c>
      <c r="D20" s="262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9">
        <v>0</v>
      </c>
      <c r="M20" s="1"/>
      <c r="N20" s="1"/>
      <c r="O20" s="1"/>
      <c r="P20" s="1"/>
      <c r="Q20" s="1"/>
      <c r="R20" s="1"/>
      <c r="S20" s="1"/>
      <c r="T20" s="1"/>
      <c r="U20" s="1"/>
      <c r="V20" s="42"/>
    </row>
    <row r="21" spans="1:22" ht="20.100000000000001" customHeight="1" x14ac:dyDescent="0.2">
      <c r="A21" s="42"/>
      <c r="B21" s="285" t="s">
        <v>215</v>
      </c>
      <c r="C21" s="286" t="s">
        <v>249</v>
      </c>
      <c r="D21" s="262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9">
        <v>0</v>
      </c>
      <c r="M21" s="1"/>
      <c r="N21" s="1"/>
      <c r="O21" s="1"/>
      <c r="P21" s="1"/>
      <c r="Q21" s="1"/>
      <c r="R21" s="1"/>
      <c r="S21" s="1"/>
      <c r="T21" s="1"/>
      <c r="U21" s="1"/>
      <c r="V21" s="42"/>
    </row>
    <row r="22" spans="1:22" ht="28.5" x14ac:dyDescent="0.2">
      <c r="A22" s="90"/>
      <c r="B22" s="285" t="s">
        <v>256</v>
      </c>
      <c r="C22" s="286" t="s">
        <v>250</v>
      </c>
      <c r="D22" s="262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9">
        <v>0</v>
      </c>
      <c r="M22" s="1"/>
      <c r="N22" s="1"/>
      <c r="O22" s="1"/>
      <c r="P22" s="1"/>
      <c r="Q22" s="1"/>
      <c r="R22" s="1"/>
      <c r="S22" s="1"/>
      <c r="T22" s="1"/>
      <c r="U22" s="1"/>
      <c r="V22" s="90"/>
    </row>
    <row r="23" spans="1:22" ht="20.100000000000001" customHeight="1" x14ac:dyDescent="0.2">
      <c r="A23" s="42"/>
      <c r="B23" s="285" t="s">
        <v>257</v>
      </c>
      <c r="C23" s="286" t="s">
        <v>251</v>
      </c>
      <c r="D23" s="262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9">
        <v>0</v>
      </c>
      <c r="M23" s="1"/>
      <c r="N23" s="1"/>
      <c r="O23" s="1"/>
      <c r="P23" s="1"/>
      <c r="Q23" s="1"/>
      <c r="R23" s="1"/>
      <c r="S23" s="1"/>
      <c r="T23" s="1"/>
      <c r="U23" s="1"/>
      <c r="V23" s="42"/>
    </row>
    <row r="24" spans="1:22" ht="20.100000000000001" customHeight="1" x14ac:dyDescent="0.2">
      <c r="A24" s="42"/>
      <c r="B24" s="287" t="s">
        <v>258</v>
      </c>
      <c r="C24" s="288" t="s">
        <v>252</v>
      </c>
      <c r="D24" s="26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9">
        <v>0</v>
      </c>
      <c r="M24" s="1"/>
      <c r="N24" s="1"/>
      <c r="O24" s="1"/>
      <c r="P24" s="1"/>
      <c r="Q24" s="1"/>
      <c r="R24" s="1"/>
      <c r="S24" s="1"/>
      <c r="T24" s="1"/>
      <c r="U24" s="1"/>
      <c r="V24" s="42"/>
    </row>
    <row r="25" spans="1:22" ht="11.25" customHeight="1" thickBot="1" x14ac:dyDescent="0.25">
      <c r="A25" s="90"/>
      <c r="B25" s="133"/>
      <c r="C25" s="292"/>
      <c r="D25" s="293"/>
      <c r="E25" s="294"/>
      <c r="F25" s="294"/>
      <c r="G25" s="294"/>
      <c r="H25" s="294"/>
      <c r="I25" s="294"/>
      <c r="J25" s="294"/>
      <c r="K25" s="294"/>
      <c r="L25" s="294"/>
      <c r="M25" s="1"/>
      <c r="N25" s="1"/>
      <c r="O25" s="1"/>
      <c r="P25" s="1"/>
      <c r="Q25" s="1"/>
      <c r="R25" s="1"/>
      <c r="S25" s="1"/>
      <c r="T25" s="1"/>
      <c r="U25" s="1"/>
      <c r="V25" s="90"/>
    </row>
    <row r="26" spans="1:22" ht="20.100000000000001" customHeight="1" thickTop="1" x14ac:dyDescent="0.2">
      <c r="A26" s="42"/>
      <c r="B26" s="295" t="s">
        <v>97</v>
      </c>
      <c r="C26" s="296" t="s">
        <v>254</v>
      </c>
      <c r="D26" s="297">
        <f t="shared" ref="D26:J26" si="6">D8-D16</f>
        <v>0</v>
      </c>
      <c r="E26" s="298">
        <f t="shared" si="6"/>
        <v>0</v>
      </c>
      <c r="F26" s="299">
        <f t="shared" si="6"/>
        <v>0</v>
      </c>
      <c r="G26" s="299">
        <f t="shared" si="6"/>
        <v>0</v>
      </c>
      <c r="H26" s="299">
        <f t="shared" si="6"/>
        <v>0</v>
      </c>
      <c r="I26" s="299">
        <f t="shared" si="6"/>
        <v>0</v>
      </c>
      <c r="J26" s="299">
        <f t="shared" si="6"/>
        <v>0</v>
      </c>
      <c r="K26" s="299">
        <f t="shared" ref="K26:L26" si="7">K8-K16</f>
        <v>0</v>
      </c>
      <c r="L26" s="300">
        <f t="shared" si="7"/>
        <v>0</v>
      </c>
      <c r="M26" s="1"/>
      <c r="N26" s="1"/>
      <c r="O26" s="1"/>
      <c r="P26" s="1"/>
      <c r="Q26" s="1"/>
      <c r="R26" s="1"/>
      <c r="S26" s="1"/>
      <c r="T26" s="1"/>
      <c r="U26" s="1"/>
      <c r="V26" s="42"/>
    </row>
    <row r="27" spans="1:22" ht="11.25" customHeight="1" thickBot="1" x14ac:dyDescent="0.25">
      <c r="A27" s="90"/>
      <c r="B27" s="277"/>
      <c r="C27" s="301"/>
      <c r="D27" s="302"/>
      <c r="E27" s="303"/>
      <c r="F27" s="303"/>
      <c r="G27" s="303"/>
      <c r="H27" s="303"/>
      <c r="I27" s="303"/>
      <c r="J27" s="303"/>
      <c r="K27" s="303"/>
      <c r="L27" s="303"/>
      <c r="M27" s="1"/>
      <c r="N27" s="1"/>
      <c r="O27" s="1"/>
      <c r="P27" s="1"/>
      <c r="Q27" s="1"/>
      <c r="R27" s="1"/>
      <c r="S27" s="1"/>
      <c r="T27" s="1"/>
      <c r="U27" s="1"/>
      <c r="V27" s="90"/>
    </row>
    <row r="28" spans="1:22" ht="20.100000000000001" customHeight="1" x14ac:dyDescent="0.2">
      <c r="A28" s="42"/>
      <c r="B28" s="276" t="s">
        <v>100</v>
      </c>
      <c r="C28" s="288" t="s">
        <v>255</v>
      </c>
      <c r="D28" s="26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9">
        <v>0</v>
      </c>
      <c r="M28" s="1"/>
      <c r="N28" s="1"/>
      <c r="O28" s="1"/>
      <c r="P28" s="1"/>
      <c r="Q28" s="1"/>
      <c r="R28" s="1"/>
      <c r="S28" s="1"/>
      <c r="T28" s="1"/>
      <c r="U28" s="1"/>
      <c r="V28" s="42"/>
    </row>
    <row r="29" spans="1:22" x14ac:dyDescent="0.2">
      <c r="A29" s="42"/>
      <c r="B29" s="57"/>
      <c r="C29" s="280"/>
      <c r="D29" s="281"/>
      <c r="E29" s="1"/>
      <c r="F29" s="1"/>
      <c r="G29" s="1"/>
      <c r="H29" s="1"/>
      <c r="I29" s="1"/>
      <c r="J29" s="1"/>
      <c r="K29" s="133"/>
      <c r="L29" s="1"/>
      <c r="M29" s="1"/>
      <c r="N29" s="1"/>
      <c r="O29" s="1"/>
      <c r="P29" s="1"/>
      <c r="Q29" s="1"/>
      <c r="R29" s="1"/>
      <c r="S29" s="1"/>
      <c r="T29" s="1"/>
      <c r="U29" s="1"/>
      <c r="V29" s="42"/>
    </row>
    <row r="30" spans="1:22" x14ac:dyDescent="0.2">
      <c r="A30" s="42"/>
      <c r="B30" s="57"/>
      <c r="C30" s="280"/>
      <c r="D30" s="281"/>
      <c r="E30" s="1"/>
      <c r="F30" s="1"/>
      <c r="G30" s="1"/>
      <c r="H30" s="1"/>
      <c r="I30" s="1"/>
      <c r="J30" s="1"/>
      <c r="K30" s="133"/>
      <c r="L30" s="1"/>
      <c r="M30" s="1"/>
      <c r="N30" s="1"/>
      <c r="O30" s="1"/>
      <c r="P30" s="1"/>
      <c r="Q30" s="1"/>
      <c r="R30" s="1"/>
      <c r="S30" s="1"/>
      <c r="T30" s="1"/>
      <c r="U30" s="1"/>
      <c r="V30" s="42"/>
    </row>
    <row r="31" spans="1:22" x14ac:dyDescent="0.2">
      <c r="A31" s="42"/>
      <c r="B31" s="57"/>
      <c r="C31" s="280"/>
      <c r="D31" s="281"/>
      <c r="E31" s="1"/>
      <c r="F31" s="1"/>
      <c r="G31" s="1"/>
      <c r="H31" s="1"/>
      <c r="I31" s="1"/>
      <c r="J31" s="1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42"/>
    </row>
    <row r="32" spans="1:22" x14ac:dyDescent="0.2">
      <c r="A32" s="42"/>
      <c r="B32" s="57" t="s">
        <v>269</v>
      </c>
      <c r="C32" s="280"/>
      <c r="D32" s="281"/>
      <c r="E32" s="1"/>
      <c r="F32" s="1"/>
      <c r="G32" s="1"/>
      <c r="H32" s="1"/>
      <c r="I32" s="1"/>
      <c r="J32" s="1"/>
      <c r="K32" s="133"/>
      <c r="L32" s="1"/>
      <c r="M32" s="1"/>
      <c r="N32" s="1"/>
      <c r="O32" s="1"/>
      <c r="P32" s="1"/>
      <c r="Q32" s="1"/>
      <c r="R32" s="1"/>
      <c r="S32" s="1"/>
      <c r="T32" s="1"/>
      <c r="U32" s="1"/>
      <c r="V32" s="42"/>
    </row>
    <row r="33" spans="1:22" ht="14.25" customHeight="1" x14ac:dyDescent="0.2">
      <c r="A33" s="42"/>
      <c r="B33" s="57"/>
      <c r="C33" s="280"/>
      <c r="D33" s="281"/>
      <c r="E33" s="1"/>
      <c r="F33" s="1"/>
      <c r="G33" s="499" t="s">
        <v>272</v>
      </c>
      <c r="H33" s="499"/>
      <c r="I33" s="499"/>
      <c r="J33" s="499"/>
      <c r="K33" s="499"/>
      <c r="L33" s="499"/>
      <c r="M33" s="1"/>
      <c r="N33" s="1"/>
      <c r="O33" s="1"/>
      <c r="P33" s="1"/>
      <c r="Q33" s="1"/>
      <c r="R33" s="1"/>
      <c r="S33" s="1"/>
      <c r="T33" s="1"/>
      <c r="U33" s="1"/>
      <c r="V33" s="42"/>
    </row>
    <row r="34" spans="1:22" ht="17.25" customHeight="1" x14ac:dyDescent="0.2">
      <c r="A34" s="42"/>
      <c r="B34" s="355" t="s">
        <v>268</v>
      </c>
      <c r="C34" s="355"/>
      <c r="D34" s="252">
        <v>0</v>
      </c>
      <c r="E34" s="1"/>
      <c r="F34" s="1"/>
      <c r="G34" s="499"/>
      <c r="H34" s="499"/>
      <c r="I34" s="499"/>
      <c r="J34" s="499"/>
      <c r="K34" s="499"/>
      <c r="L34" s="499"/>
      <c r="M34" s="1"/>
      <c r="N34" s="1"/>
      <c r="O34" s="1"/>
      <c r="P34" s="1"/>
      <c r="Q34" s="1"/>
      <c r="R34" s="1"/>
      <c r="S34" s="1"/>
      <c r="T34" s="1"/>
      <c r="U34" s="1"/>
      <c r="V34" s="42"/>
    </row>
    <row r="35" spans="1:22" x14ac:dyDescent="0.2">
      <c r="A35" s="42"/>
      <c r="B35" s="57"/>
      <c r="C35" s="280"/>
      <c r="D35" s="281"/>
      <c r="E35" s="1"/>
      <c r="F35" s="1"/>
      <c r="G35" s="499"/>
      <c r="H35" s="499"/>
      <c r="I35" s="499"/>
      <c r="J35" s="499"/>
      <c r="K35" s="499"/>
      <c r="L35" s="499"/>
      <c r="M35" s="1"/>
      <c r="N35" s="1"/>
      <c r="O35" s="1"/>
      <c r="P35" s="1"/>
      <c r="Q35" s="1"/>
      <c r="R35" s="1"/>
      <c r="S35" s="1"/>
      <c r="T35" s="1"/>
      <c r="U35" s="1"/>
      <c r="V35" s="42"/>
    </row>
    <row r="36" spans="1:22" x14ac:dyDescent="0.2">
      <c r="A36" s="42"/>
      <c r="B36" s="57"/>
      <c r="C36" s="280"/>
      <c r="D36" s="281"/>
      <c r="E36" s="1"/>
      <c r="F36" s="1"/>
      <c r="G36" s="1"/>
      <c r="H36" s="1"/>
      <c r="I36" s="1"/>
      <c r="J36" s="1"/>
      <c r="K36" s="133"/>
      <c r="L36" s="1"/>
      <c r="M36" s="1"/>
      <c r="N36" s="1"/>
      <c r="O36" s="1"/>
      <c r="P36" s="1"/>
      <c r="Q36" s="1"/>
      <c r="R36" s="1"/>
      <c r="S36" s="1"/>
      <c r="T36" s="1"/>
      <c r="U36" s="1"/>
      <c r="V36" s="42"/>
    </row>
    <row r="37" spans="1:22" x14ac:dyDescent="0.2">
      <c r="A37" s="42"/>
      <c r="B37" s="57"/>
      <c r="C37" s="280"/>
      <c r="D37" s="281"/>
      <c r="E37" s="1"/>
      <c r="F37" s="1"/>
      <c r="G37" s="1"/>
      <c r="H37" s="1"/>
      <c r="I37" s="1"/>
      <c r="J37" s="1"/>
      <c r="K37" s="133"/>
      <c r="L37" s="1"/>
      <c r="M37" s="1"/>
      <c r="N37" s="1"/>
      <c r="O37" s="1"/>
      <c r="P37" s="1"/>
      <c r="Q37" s="1"/>
      <c r="R37" s="1"/>
      <c r="S37" s="1"/>
      <c r="T37" s="1"/>
      <c r="U37" s="1"/>
      <c r="V37" s="42"/>
    </row>
    <row r="38" spans="1:22" x14ac:dyDescent="0.2">
      <c r="A38" s="42"/>
      <c r="B38" s="57" t="s">
        <v>270</v>
      </c>
      <c r="C38" s="280"/>
      <c r="D38" s="281"/>
      <c r="E38" s="1"/>
      <c r="F38" s="1"/>
      <c r="G38" s="1"/>
      <c r="H38" s="1"/>
      <c r="I38" s="1"/>
      <c r="J38" s="1"/>
      <c r="K38" s="270"/>
      <c r="L38" s="1"/>
      <c r="M38" s="1"/>
      <c r="N38" s="1"/>
      <c r="O38" s="1"/>
      <c r="P38" s="1"/>
      <c r="Q38" s="1"/>
      <c r="R38" s="1"/>
      <c r="S38" s="1"/>
      <c r="T38" s="1"/>
      <c r="U38" s="1"/>
      <c r="V38" s="42"/>
    </row>
    <row r="39" spans="1:22" ht="15.75" thickBot="1" x14ac:dyDescent="0.25">
      <c r="A39" s="42"/>
      <c r="B39" s="304"/>
      <c r="C39" s="305"/>
      <c r="D39" s="405">
        <f t="shared" ref="D39:L39" si="8">D7</f>
        <v>2021</v>
      </c>
      <c r="E39" s="406">
        <f t="shared" si="8"/>
        <v>2022</v>
      </c>
      <c r="F39" s="407">
        <f t="shared" si="8"/>
        <v>2023</v>
      </c>
      <c r="G39" s="407">
        <f t="shared" si="8"/>
        <v>2024</v>
      </c>
      <c r="H39" s="407">
        <f t="shared" si="8"/>
        <v>2025</v>
      </c>
      <c r="I39" s="407">
        <f t="shared" si="8"/>
        <v>2026</v>
      </c>
      <c r="J39" s="407">
        <f t="shared" si="8"/>
        <v>2027</v>
      </c>
      <c r="K39" s="407">
        <f t="shared" si="8"/>
        <v>2028</v>
      </c>
      <c r="L39" s="408">
        <f t="shared" si="8"/>
        <v>2029</v>
      </c>
      <c r="M39" s="1"/>
      <c r="N39" s="1"/>
      <c r="O39" s="1"/>
      <c r="P39" s="1"/>
      <c r="Q39" s="1"/>
      <c r="R39" s="1"/>
      <c r="S39" s="1"/>
      <c r="T39" s="1"/>
      <c r="U39" s="1"/>
      <c r="V39" s="42"/>
    </row>
    <row r="40" spans="1:22" ht="15" x14ac:dyDescent="0.2">
      <c r="A40" s="180"/>
      <c r="B40" s="306" t="s">
        <v>0</v>
      </c>
      <c r="C40" s="307" t="s">
        <v>180</v>
      </c>
      <c r="D40" s="308">
        <f>D41+D42+D46</f>
        <v>0</v>
      </c>
      <c r="E40" s="309">
        <f t="shared" ref="E40:L40" si="9">E41+E42+E46</f>
        <v>0</v>
      </c>
      <c r="F40" s="309">
        <f t="shared" si="9"/>
        <v>0</v>
      </c>
      <c r="G40" s="309">
        <f t="shared" si="9"/>
        <v>0</v>
      </c>
      <c r="H40" s="309">
        <f t="shared" si="9"/>
        <v>0</v>
      </c>
      <c r="I40" s="309">
        <f t="shared" si="9"/>
        <v>0</v>
      </c>
      <c r="J40" s="309">
        <f t="shared" si="9"/>
        <v>0</v>
      </c>
      <c r="K40" s="309">
        <f t="shared" si="9"/>
        <v>0</v>
      </c>
      <c r="L40" s="310">
        <f t="shared" si="9"/>
        <v>0</v>
      </c>
      <c r="M40" s="1"/>
      <c r="N40" s="1"/>
      <c r="O40" s="1"/>
      <c r="P40" s="1"/>
      <c r="Q40" s="1"/>
      <c r="R40" s="1"/>
      <c r="S40" s="1"/>
      <c r="T40" s="1"/>
      <c r="U40" s="1"/>
      <c r="V40" s="180"/>
    </row>
    <row r="41" spans="1:22" ht="15" x14ac:dyDescent="0.2">
      <c r="A41" s="192"/>
      <c r="B41" s="311" t="s">
        <v>63</v>
      </c>
      <c r="C41" s="312" t="s">
        <v>223</v>
      </c>
      <c r="D41" s="351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352">
        <v>0</v>
      </c>
      <c r="M41" s="1"/>
      <c r="N41" s="1"/>
      <c r="O41" s="1"/>
      <c r="P41" s="1"/>
      <c r="Q41" s="1"/>
      <c r="R41" s="1"/>
      <c r="S41" s="1"/>
      <c r="T41" s="1"/>
      <c r="U41" s="1"/>
      <c r="V41" s="192"/>
    </row>
    <row r="42" spans="1:22" ht="15" x14ac:dyDescent="0.2">
      <c r="A42" s="42"/>
      <c r="B42" s="314" t="s">
        <v>77</v>
      </c>
      <c r="C42" s="315" t="s">
        <v>181</v>
      </c>
      <c r="D42" s="313">
        <f>D43</f>
        <v>0</v>
      </c>
      <c r="E42" s="278">
        <f>SUM(E44:E45)</f>
        <v>0</v>
      </c>
      <c r="F42" s="278">
        <f t="shared" ref="F42:L42" si="10">SUM(F44:F45)</f>
        <v>0</v>
      </c>
      <c r="G42" s="278">
        <f t="shared" si="10"/>
        <v>0</v>
      </c>
      <c r="H42" s="278">
        <f t="shared" si="10"/>
        <v>0</v>
      </c>
      <c r="I42" s="278">
        <f t="shared" si="10"/>
        <v>0</v>
      </c>
      <c r="J42" s="278">
        <f t="shared" si="10"/>
        <v>0</v>
      </c>
      <c r="K42" s="278">
        <f t="shared" si="10"/>
        <v>0</v>
      </c>
      <c r="L42" s="279">
        <f t="shared" si="10"/>
        <v>0</v>
      </c>
      <c r="M42" s="1"/>
      <c r="N42" s="1"/>
      <c r="O42" s="1"/>
      <c r="P42" s="1"/>
      <c r="Q42" s="1"/>
      <c r="R42" s="1"/>
      <c r="S42" s="1"/>
      <c r="T42" s="1"/>
      <c r="U42" s="1"/>
      <c r="V42" s="42"/>
    </row>
    <row r="43" spans="1:22" ht="15" thickBot="1" x14ac:dyDescent="0.25">
      <c r="A43" s="90"/>
      <c r="B43" s="316"/>
      <c r="C43" s="317" t="s">
        <v>55</v>
      </c>
      <c r="D43" s="262">
        <v>0</v>
      </c>
      <c r="E43" s="318"/>
      <c r="F43" s="318"/>
      <c r="G43" s="318"/>
      <c r="H43" s="318"/>
      <c r="I43" s="318"/>
      <c r="J43" s="318"/>
      <c r="K43" s="318"/>
      <c r="L43" s="319"/>
      <c r="M43" s="1"/>
      <c r="N43" s="1"/>
      <c r="O43" s="1"/>
      <c r="P43" s="1"/>
      <c r="Q43" s="1"/>
      <c r="R43" s="1"/>
      <c r="S43" s="1"/>
      <c r="T43" s="1"/>
      <c r="U43" s="1"/>
      <c r="V43" s="90"/>
    </row>
    <row r="44" spans="1:22" x14ac:dyDescent="0.2">
      <c r="A44" s="42"/>
      <c r="B44" s="316"/>
      <c r="C44" s="317" t="s">
        <v>218</v>
      </c>
      <c r="D44" s="320"/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353">
        <v>0</v>
      </c>
      <c r="M44" s="71"/>
      <c r="N44" s="493" t="s">
        <v>284</v>
      </c>
      <c r="O44" s="494"/>
      <c r="P44" s="494"/>
      <c r="Q44" s="494"/>
      <c r="R44" s="494"/>
      <c r="S44" s="494"/>
      <c r="T44" s="494"/>
      <c r="U44" s="495"/>
      <c r="V44" s="71"/>
    </row>
    <row r="45" spans="1:22" ht="15" thickBot="1" x14ac:dyDescent="0.25">
      <c r="A45" s="90"/>
      <c r="B45" s="316"/>
      <c r="C45" s="317" t="s">
        <v>57</v>
      </c>
      <c r="D45" s="320"/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353">
        <v>0</v>
      </c>
      <c r="M45" s="71"/>
      <c r="N45" s="496" t="s">
        <v>285</v>
      </c>
      <c r="O45" s="497"/>
      <c r="P45" s="497"/>
      <c r="Q45" s="497"/>
      <c r="R45" s="497"/>
      <c r="S45" s="497"/>
      <c r="T45" s="497"/>
      <c r="U45" s="498"/>
      <c r="V45" s="71"/>
    </row>
    <row r="46" spans="1:22" ht="15" x14ac:dyDescent="0.2">
      <c r="A46" s="42"/>
      <c r="B46" s="321" t="s">
        <v>97</v>
      </c>
      <c r="C46" s="322" t="s">
        <v>224</v>
      </c>
      <c r="D46" s="320"/>
      <c r="E46" s="318"/>
      <c r="F46" s="318"/>
      <c r="G46" s="318"/>
      <c r="H46" s="118">
        <v>0</v>
      </c>
      <c r="I46" s="118">
        <v>0</v>
      </c>
      <c r="J46" s="118">
        <v>0</v>
      </c>
      <c r="K46" s="118">
        <v>0</v>
      </c>
      <c r="L46" s="353">
        <v>0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x14ac:dyDescent="0.2">
      <c r="A47" s="42"/>
      <c r="B47" s="323"/>
      <c r="C47" s="324" t="s">
        <v>58</v>
      </c>
      <c r="D47" s="325"/>
      <c r="E47" s="318"/>
      <c r="F47" s="318"/>
      <c r="G47" s="318"/>
      <c r="H47" s="118">
        <v>0</v>
      </c>
      <c r="I47" s="118">
        <v>0</v>
      </c>
      <c r="J47" s="118">
        <v>0</v>
      </c>
      <c r="K47" s="118">
        <v>0</v>
      </c>
      <c r="L47" s="353">
        <v>0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x14ac:dyDescent="0.2">
      <c r="A48" s="90"/>
      <c r="B48" s="326"/>
      <c r="C48" s="327" t="s">
        <v>59</v>
      </c>
      <c r="D48" s="325"/>
      <c r="E48" s="318"/>
      <c r="F48" s="318"/>
      <c r="G48" s="318"/>
      <c r="H48" s="118">
        <v>0</v>
      </c>
      <c r="I48" s="118">
        <v>0</v>
      </c>
      <c r="J48" s="118">
        <v>0</v>
      </c>
      <c r="K48" s="118">
        <v>0</v>
      </c>
      <c r="L48" s="354">
        <v>0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15.75" thickBot="1" x14ac:dyDescent="0.25">
      <c r="A49" s="42"/>
      <c r="B49" s="328" t="s">
        <v>7</v>
      </c>
      <c r="C49" s="329" t="s">
        <v>182</v>
      </c>
      <c r="D49" s="330">
        <f>SUM(D50:D57)</f>
        <v>0</v>
      </c>
      <c r="E49" s="331">
        <f t="shared" ref="E49:L49" si="11">SUM(E50:E57)</f>
        <v>0</v>
      </c>
      <c r="F49" s="331">
        <f t="shared" si="11"/>
        <v>0</v>
      </c>
      <c r="G49" s="331">
        <f t="shared" si="11"/>
        <v>0</v>
      </c>
      <c r="H49" s="331">
        <f t="shared" si="11"/>
        <v>0</v>
      </c>
      <c r="I49" s="331">
        <f t="shared" si="11"/>
        <v>0</v>
      </c>
      <c r="J49" s="331">
        <f t="shared" si="11"/>
        <v>0</v>
      </c>
      <c r="K49" s="331">
        <f t="shared" si="11"/>
        <v>0</v>
      </c>
      <c r="L49" s="332">
        <f t="shared" si="11"/>
        <v>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x14ac:dyDescent="0.2">
      <c r="A50" s="42"/>
      <c r="B50" s="333" t="s">
        <v>100</v>
      </c>
      <c r="C50" s="334" t="s">
        <v>183</v>
      </c>
      <c r="D50" s="351">
        <v>0</v>
      </c>
      <c r="E50" s="318"/>
      <c r="F50" s="318"/>
      <c r="G50" s="318"/>
      <c r="H50" s="318"/>
      <c r="I50" s="318"/>
      <c r="J50" s="318"/>
      <c r="K50" s="318"/>
      <c r="L50" s="319"/>
      <c r="M50" s="71"/>
      <c r="N50" s="493" t="s">
        <v>286</v>
      </c>
      <c r="O50" s="494"/>
      <c r="P50" s="494"/>
      <c r="Q50" s="494"/>
      <c r="R50" s="494"/>
      <c r="S50" s="494"/>
      <c r="T50" s="494"/>
      <c r="U50" s="495"/>
      <c r="V50" s="71"/>
    </row>
    <row r="51" spans="1:22" ht="15" thickBot="1" x14ac:dyDescent="0.25">
      <c r="A51" s="90"/>
      <c r="B51" s="335" t="s">
        <v>103</v>
      </c>
      <c r="C51" s="336" t="s">
        <v>184</v>
      </c>
      <c r="D51" s="262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353">
        <v>0</v>
      </c>
      <c r="M51" s="71"/>
      <c r="N51" s="496" t="s">
        <v>287</v>
      </c>
      <c r="O51" s="497"/>
      <c r="P51" s="497"/>
      <c r="Q51" s="497"/>
      <c r="R51" s="497"/>
      <c r="S51" s="497"/>
      <c r="T51" s="497"/>
      <c r="U51" s="498"/>
      <c r="V51" s="71"/>
    </row>
    <row r="52" spans="1:22" x14ac:dyDescent="0.2">
      <c r="A52" s="42"/>
      <c r="B52" s="335" t="s">
        <v>138</v>
      </c>
      <c r="C52" s="336" t="s">
        <v>185</v>
      </c>
      <c r="D52" s="262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353">
        <v>0</v>
      </c>
      <c r="M52" s="1"/>
      <c r="N52" s="1"/>
      <c r="O52" s="1"/>
      <c r="P52" s="1"/>
      <c r="Q52" s="1"/>
      <c r="R52" s="1"/>
      <c r="S52" s="1"/>
      <c r="T52" s="1"/>
      <c r="U52" s="1"/>
      <c r="V52" s="42"/>
    </row>
    <row r="53" spans="1:22" x14ac:dyDescent="0.2">
      <c r="A53" s="42"/>
      <c r="B53" s="335" t="s">
        <v>175</v>
      </c>
      <c r="C53" s="336" t="s">
        <v>186</v>
      </c>
      <c r="D53" s="262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353">
        <v>0</v>
      </c>
      <c r="M53" s="1"/>
      <c r="N53" s="1"/>
      <c r="O53" s="1"/>
      <c r="P53" s="1"/>
      <c r="Q53" s="1"/>
      <c r="R53" s="1"/>
      <c r="S53" s="1"/>
      <c r="T53" s="1"/>
      <c r="U53" s="1"/>
      <c r="V53" s="42"/>
    </row>
    <row r="54" spans="1:22" x14ac:dyDescent="0.2">
      <c r="A54" s="42"/>
      <c r="B54" s="335" t="s">
        <v>176</v>
      </c>
      <c r="C54" s="336" t="s">
        <v>187</v>
      </c>
      <c r="D54" s="262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353">
        <v>0</v>
      </c>
      <c r="M54" s="1"/>
      <c r="N54" s="1"/>
      <c r="O54" s="1"/>
      <c r="P54" s="1"/>
      <c r="Q54" s="1"/>
      <c r="R54" s="1"/>
      <c r="S54" s="1"/>
      <c r="T54" s="1"/>
      <c r="U54" s="1"/>
      <c r="V54" s="42"/>
    </row>
    <row r="55" spans="1:22" x14ac:dyDescent="0.2">
      <c r="A55" s="42"/>
      <c r="B55" s="335" t="s">
        <v>177</v>
      </c>
      <c r="C55" s="336" t="s">
        <v>188</v>
      </c>
      <c r="D55" s="262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353">
        <v>0</v>
      </c>
      <c r="M55" s="1"/>
      <c r="N55" s="1"/>
      <c r="O55" s="1"/>
      <c r="P55" s="1"/>
      <c r="Q55" s="1"/>
      <c r="R55" s="1"/>
      <c r="S55" s="1"/>
      <c r="T55" s="1"/>
      <c r="U55" s="1"/>
      <c r="V55" s="42"/>
    </row>
    <row r="56" spans="1:22" x14ac:dyDescent="0.2">
      <c r="A56" s="90"/>
      <c r="B56" s="335" t="s">
        <v>178</v>
      </c>
      <c r="C56" s="336" t="s">
        <v>189</v>
      </c>
      <c r="D56" s="320"/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353">
        <v>0</v>
      </c>
      <c r="M56" s="1"/>
      <c r="N56" s="1"/>
      <c r="O56" s="1"/>
      <c r="P56" s="1"/>
      <c r="Q56" s="1"/>
      <c r="R56" s="1"/>
      <c r="S56" s="1"/>
      <c r="T56" s="1"/>
      <c r="U56" s="1"/>
      <c r="V56" s="90"/>
    </row>
    <row r="57" spans="1:22" x14ac:dyDescent="0.2">
      <c r="A57" s="42"/>
      <c r="B57" s="337" t="s">
        <v>179</v>
      </c>
      <c r="C57" s="338" t="s">
        <v>190</v>
      </c>
      <c r="D57" s="320"/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353">
        <v>0</v>
      </c>
      <c r="M57" s="1"/>
      <c r="N57" s="1"/>
      <c r="O57" s="1"/>
      <c r="P57" s="1"/>
      <c r="Q57" s="1"/>
      <c r="R57" s="1"/>
      <c r="S57" s="1"/>
      <c r="T57" s="1"/>
      <c r="U57" s="1"/>
      <c r="V57" s="42"/>
    </row>
    <row r="58" spans="1:22" ht="15.75" thickBot="1" x14ac:dyDescent="0.25">
      <c r="A58" s="42"/>
      <c r="B58" s="339" t="s">
        <v>16</v>
      </c>
      <c r="C58" s="340" t="s">
        <v>191</v>
      </c>
      <c r="D58" s="341">
        <f t="shared" ref="D58:L58" si="12">D40-D49</f>
        <v>0</v>
      </c>
      <c r="E58" s="342">
        <f t="shared" si="12"/>
        <v>0</v>
      </c>
      <c r="F58" s="342">
        <f t="shared" si="12"/>
        <v>0</v>
      </c>
      <c r="G58" s="342">
        <f t="shared" si="12"/>
        <v>0</v>
      </c>
      <c r="H58" s="342">
        <f t="shared" si="12"/>
        <v>0</v>
      </c>
      <c r="I58" s="342">
        <f t="shared" si="12"/>
        <v>0</v>
      </c>
      <c r="J58" s="342">
        <f t="shared" si="12"/>
        <v>0</v>
      </c>
      <c r="K58" s="342">
        <f t="shared" si="12"/>
        <v>0</v>
      </c>
      <c r="L58" s="343">
        <f t="shared" si="12"/>
        <v>0</v>
      </c>
      <c r="M58" s="1"/>
      <c r="N58" s="1"/>
      <c r="O58" s="1"/>
      <c r="P58" s="1"/>
      <c r="Q58" s="1"/>
      <c r="R58" s="1"/>
      <c r="S58" s="1"/>
      <c r="T58" s="1"/>
      <c r="U58" s="1"/>
      <c r="V58" s="42"/>
    </row>
    <row r="59" spans="1:22" ht="15.75" thickBot="1" x14ac:dyDescent="0.25">
      <c r="A59" s="90"/>
      <c r="B59" s="344" t="s">
        <v>19</v>
      </c>
      <c r="C59" s="345" t="s">
        <v>192</v>
      </c>
      <c r="D59" s="346">
        <f>D58</f>
        <v>0</v>
      </c>
      <c r="E59" s="347">
        <f t="shared" ref="E59:L59" si="13">D59+E58</f>
        <v>0</v>
      </c>
      <c r="F59" s="347">
        <f t="shared" si="13"/>
        <v>0</v>
      </c>
      <c r="G59" s="347">
        <f t="shared" si="13"/>
        <v>0</v>
      </c>
      <c r="H59" s="347">
        <f t="shared" si="13"/>
        <v>0</v>
      </c>
      <c r="I59" s="347">
        <f t="shared" si="13"/>
        <v>0</v>
      </c>
      <c r="J59" s="347">
        <f t="shared" si="13"/>
        <v>0</v>
      </c>
      <c r="K59" s="347">
        <f t="shared" si="13"/>
        <v>0</v>
      </c>
      <c r="L59" s="348">
        <f t="shared" si="13"/>
        <v>0</v>
      </c>
      <c r="M59" s="1"/>
      <c r="N59" s="1"/>
      <c r="O59" s="1"/>
      <c r="P59" s="1"/>
      <c r="Q59" s="1"/>
      <c r="R59" s="1"/>
      <c r="S59" s="1"/>
      <c r="T59" s="1"/>
      <c r="U59" s="1"/>
      <c r="V59" s="90"/>
    </row>
    <row r="60" spans="1:22" ht="15" thickTop="1" x14ac:dyDescent="0.2">
      <c r="A60" s="42"/>
      <c r="B60" s="42"/>
      <c r="C60" s="280"/>
      <c r="D60" s="281"/>
      <c r="E60" s="1"/>
      <c r="F60" s="1"/>
      <c r="G60" s="1"/>
      <c r="H60" s="1"/>
      <c r="I60" s="1"/>
      <c r="J60" s="1"/>
      <c r="K60" s="90"/>
      <c r="L60" s="1"/>
      <c r="M60" s="1"/>
      <c r="N60" s="1"/>
      <c r="O60" s="1"/>
      <c r="P60" s="1"/>
      <c r="Q60" s="1"/>
      <c r="R60" s="1"/>
      <c r="S60" s="1"/>
      <c r="T60" s="1"/>
      <c r="U60" s="1"/>
      <c r="V60" s="42"/>
    </row>
    <row r="61" spans="1:22" x14ac:dyDescent="0.2">
      <c r="A61" s="42"/>
      <c r="B61" s="71" t="s">
        <v>259</v>
      </c>
      <c r="C61" s="280"/>
      <c r="D61" s="281"/>
      <c r="E61" s="1"/>
      <c r="F61" s="1"/>
      <c r="G61" s="1"/>
      <c r="H61" s="1"/>
      <c r="I61" s="1"/>
      <c r="J61" s="1"/>
      <c r="K61" s="90"/>
      <c r="L61" s="1"/>
      <c r="M61" s="1"/>
      <c r="N61" s="1"/>
      <c r="O61" s="1"/>
      <c r="P61" s="1"/>
      <c r="Q61" s="1"/>
      <c r="R61" s="1"/>
      <c r="S61" s="1"/>
      <c r="T61" s="1"/>
      <c r="U61" s="1"/>
      <c r="V61" s="42"/>
    </row>
    <row r="62" spans="1:22" x14ac:dyDescent="0.2">
      <c r="A62" s="42"/>
      <c r="B62" s="42"/>
      <c r="C62" s="280"/>
      <c r="D62" s="281"/>
      <c r="E62" s="1"/>
      <c r="F62" s="1"/>
      <c r="G62" s="1"/>
      <c r="H62" s="1"/>
      <c r="I62" s="1"/>
      <c r="J62" s="1"/>
      <c r="K62" s="90"/>
      <c r="L62" s="1"/>
      <c r="M62" s="1"/>
      <c r="N62" s="1"/>
      <c r="O62" s="1"/>
      <c r="P62" s="1"/>
      <c r="Q62" s="1"/>
      <c r="R62" s="1"/>
      <c r="S62" s="1"/>
      <c r="T62" s="1"/>
      <c r="U62" s="1"/>
      <c r="V62" s="42"/>
    </row>
  </sheetData>
  <sheetProtection algorithmName="SHA-512" hashValue="PWybgqQpNky+MUXWkI2DjgyQsKydR8FU34NkDKgQVtSJwT3nt0xSkfvf3CLW6bAUfN8yf71EPJZjxnMy70el1g==" saltValue="tB/eHBtn5VDcopTNZeJkdA==" spinCount="100000" sheet="1" objects="1" scenarios="1"/>
  <mergeCells count="7">
    <mergeCell ref="N50:U50"/>
    <mergeCell ref="N51:U51"/>
    <mergeCell ref="C2:G2"/>
    <mergeCell ref="I2:K2"/>
    <mergeCell ref="G33:L35"/>
    <mergeCell ref="N44:U44"/>
    <mergeCell ref="N45:U45"/>
  </mergeCells>
  <conditionalFormatting sqref="D59:L59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textLength" operator="lessThan" allowBlank="1" showInputMessage="1" showErrorMessage="1" errorTitle="Redni broj bilješke" error="Redni broj bilješke mora biti text duljine najviše 10 znakova." sqref="E56:E59 E44">
      <formula1>10</formula1>
    </dataValidation>
  </dataValidations>
  <pageMargins left="0.7" right="0.7" top="0.75" bottom="0.75" header="0.3" footer="0.3"/>
  <pageSetup paperSize="9" scale="44" orientation="portrait" r:id="rId1"/>
  <rowBreaks count="1" manualBreakCount="1">
    <brk id="28" max="12" man="1"/>
  </rowBreaks>
  <ignoredErrors>
    <ignoredError sqref="H42 I42:L4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workbookViewId="0"/>
  </sheetViews>
  <sheetFormatPr defaultRowHeight="12.75" x14ac:dyDescent="0.2"/>
  <cols>
    <col min="1" max="1" width="2.85546875" style="1" customWidth="1"/>
    <col min="2" max="2" width="31.28515625" style="1" bestFit="1" customWidth="1"/>
    <col min="3" max="3" width="14.28515625" style="1" hidden="1" customWidth="1"/>
    <col min="4" max="13" width="14.28515625" style="1" customWidth="1"/>
    <col min="14" max="14" width="2.85546875" style="1" customWidth="1"/>
    <col min="15" max="16384" width="9.140625" style="1"/>
  </cols>
  <sheetData>
    <row r="2" spans="2:13" x14ac:dyDescent="0.2">
      <c r="B2" s="259" t="s">
        <v>237</v>
      </c>
    </row>
    <row r="4" spans="2:13" ht="13.5" thickBot="1" x14ac:dyDescent="0.25">
      <c r="B4" s="2" t="s">
        <v>214</v>
      </c>
      <c r="C4" s="3">
        <f>RDG!F6</f>
        <v>2019</v>
      </c>
      <c r="D4" s="3">
        <f>RDG!G6</f>
        <v>2020</v>
      </c>
      <c r="E4" s="4">
        <f>RDG!H6</f>
        <v>2021</v>
      </c>
      <c r="F4" s="3">
        <f>RDG!I6</f>
        <v>2022</v>
      </c>
      <c r="G4" s="3">
        <f>RDG!J6</f>
        <v>2023</v>
      </c>
      <c r="H4" s="3">
        <f>RDG!K6</f>
        <v>2024</v>
      </c>
      <c r="I4" s="3">
        <f>RDG!L6</f>
        <v>2025</v>
      </c>
      <c r="J4" s="3">
        <f>RDG!M6</f>
        <v>2026</v>
      </c>
      <c r="K4" s="3">
        <f>RDG!N6</f>
        <v>2027</v>
      </c>
      <c r="L4" s="3">
        <f>RDG!O6</f>
        <v>2028</v>
      </c>
      <c r="M4" s="5">
        <f>RDG!P6</f>
        <v>2029</v>
      </c>
    </row>
    <row r="5" spans="2:13" x14ac:dyDescent="0.2">
      <c r="B5" s="6" t="s">
        <v>193</v>
      </c>
      <c r="C5" s="7"/>
      <c r="D5" s="7"/>
      <c r="E5" s="8"/>
      <c r="F5" s="9"/>
      <c r="G5" s="9"/>
      <c r="H5" s="9"/>
      <c r="I5" s="9"/>
      <c r="J5" s="9"/>
      <c r="K5" s="9"/>
      <c r="L5" s="10"/>
      <c r="M5" s="11"/>
    </row>
    <row r="6" spans="2:13" x14ac:dyDescent="0.2">
      <c r="B6" s="12" t="s">
        <v>194</v>
      </c>
      <c r="C6" s="13" t="s">
        <v>195</v>
      </c>
      <c r="D6" s="14" t="e">
        <f>RDG!G8/RDG!F8-1</f>
        <v>#DIV/0!</v>
      </c>
      <c r="E6" s="15" t="e">
        <f>RDG!H8/RDG!G8-1</f>
        <v>#DIV/0!</v>
      </c>
      <c r="F6" s="16" t="e">
        <f>RDG!I8/RDG!H8-1</f>
        <v>#DIV/0!</v>
      </c>
      <c r="G6" s="14" t="e">
        <f>RDG!J8/RDG!I8-1</f>
        <v>#DIV/0!</v>
      </c>
      <c r="H6" s="14" t="e">
        <f>RDG!K8/RDG!J8-1</f>
        <v>#DIV/0!</v>
      </c>
      <c r="I6" s="14" t="e">
        <f>RDG!L8/RDG!K8-1</f>
        <v>#DIV/0!</v>
      </c>
      <c r="J6" s="14" t="e">
        <f>RDG!M8/RDG!L8-1</f>
        <v>#DIV/0!</v>
      </c>
      <c r="K6" s="14" t="e">
        <f>RDG!N8/RDG!M8-1</f>
        <v>#DIV/0!</v>
      </c>
      <c r="L6" s="14" t="e">
        <f>RDG!O8/RDG!N8-1</f>
        <v>#DIV/0!</v>
      </c>
      <c r="M6" s="17" t="e">
        <f>RDG!P8/RDG!O8-1</f>
        <v>#DIV/0!</v>
      </c>
    </row>
    <row r="7" spans="2:13" x14ac:dyDescent="0.2">
      <c r="B7" s="12" t="s">
        <v>196</v>
      </c>
      <c r="C7" s="14" t="e">
        <f>RDG!F20</f>
        <v>#DIV/0!</v>
      </c>
      <c r="D7" s="14" t="e">
        <f>RDG!G20</f>
        <v>#DIV/0!</v>
      </c>
      <c r="E7" s="15" t="e">
        <f>RDG!H20</f>
        <v>#DIV/0!</v>
      </c>
      <c r="F7" s="16" t="e">
        <f>RDG!I20</f>
        <v>#DIV/0!</v>
      </c>
      <c r="G7" s="14" t="e">
        <f>RDG!J20</f>
        <v>#DIV/0!</v>
      </c>
      <c r="H7" s="14" t="e">
        <f>RDG!K20</f>
        <v>#DIV/0!</v>
      </c>
      <c r="I7" s="14" t="e">
        <f>RDG!L20</f>
        <v>#DIV/0!</v>
      </c>
      <c r="J7" s="14" t="e">
        <f>RDG!M20</f>
        <v>#DIV/0!</v>
      </c>
      <c r="K7" s="14" t="e">
        <f>RDG!N20</f>
        <v>#DIV/0!</v>
      </c>
      <c r="L7" s="14" t="e">
        <f>RDG!O20</f>
        <v>#DIV/0!</v>
      </c>
      <c r="M7" s="17" t="e">
        <f>RDG!P20</f>
        <v>#DIV/0!</v>
      </c>
    </row>
    <row r="8" spans="2:13" x14ac:dyDescent="0.2">
      <c r="B8" s="12" t="s">
        <v>197</v>
      </c>
      <c r="C8" s="14" t="e">
        <f>RDG!F30</f>
        <v>#DIV/0!</v>
      </c>
      <c r="D8" s="14" t="e">
        <f>RDG!G30</f>
        <v>#DIV/0!</v>
      </c>
      <c r="E8" s="15" t="e">
        <f>RDG!H30</f>
        <v>#DIV/0!</v>
      </c>
      <c r="F8" s="16" t="e">
        <f>RDG!I30</f>
        <v>#DIV/0!</v>
      </c>
      <c r="G8" s="14" t="e">
        <f>RDG!J30</f>
        <v>#DIV/0!</v>
      </c>
      <c r="H8" s="14" t="e">
        <f>RDG!K30</f>
        <v>#DIV/0!</v>
      </c>
      <c r="I8" s="14" t="e">
        <f>RDG!L30</f>
        <v>#DIV/0!</v>
      </c>
      <c r="J8" s="14" t="e">
        <f>RDG!M30</f>
        <v>#DIV/0!</v>
      </c>
      <c r="K8" s="14" t="e">
        <f>RDG!N30</f>
        <v>#DIV/0!</v>
      </c>
      <c r="L8" s="14" t="e">
        <f>RDG!O30</f>
        <v>#DIV/0!</v>
      </c>
      <c r="M8" s="17" t="e">
        <f>RDG!P30</f>
        <v>#DIV/0!</v>
      </c>
    </row>
    <row r="9" spans="2:13" x14ac:dyDescent="0.2">
      <c r="B9" s="12" t="s">
        <v>198</v>
      </c>
      <c r="C9" s="14" t="e">
        <f>RDG!F54</f>
        <v>#DIV/0!</v>
      </c>
      <c r="D9" s="14" t="e">
        <f>RDG!G54</f>
        <v>#DIV/0!</v>
      </c>
      <c r="E9" s="15" t="e">
        <f>RDG!H54</f>
        <v>#DIV/0!</v>
      </c>
      <c r="F9" s="16" t="e">
        <f>RDG!I54</f>
        <v>#DIV/0!</v>
      </c>
      <c r="G9" s="14" t="e">
        <f>RDG!J54</f>
        <v>#DIV/0!</v>
      </c>
      <c r="H9" s="14" t="e">
        <f>RDG!K54</f>
        <v>#DIV/0!</v>
      </c>
      <c r="I9" s="14" t="e">
        <f>RDG!L54</f>
        <v>#DIV/0!</v>
      </c>
      <c r="J9" s="14" t="e">
        <f>RDG!M54</f>
        <v>#DIV/0!</v>
      </c>
      <c r="K9" s="14" t="e">
        <f>RDG!N54</f>
        <v>#DIV/0!</v>
      </c>
      <c r="L9" s="14" t="e">
        <f>RDG!O54</f>
        <v>#DIV/0!</v>
      </c>
      <c r="M9" s="17" t="e">
        <f>RDG!P54</f>
        <v>#DIV/0!</v>
      </c>
    </row>
    <row r="10" spans="2:13" x14ac:dyDescent="0.2">
      <c r="B10" s="18" t="s">
        <v>62</v>
      </c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2"/>
    </row>
    <row r="11" spans="2:13" x14ac:dyDescent="0.2">
      <c r="B11" s="12" t="s">
        <v>199</v>
      </c>
      <c r="C11" s="13" t="s">
        <v>195</v>
      </c>
      <c r="D11" s="23">
        <f>(BILANCA!G8+BILANCA!G15)-(BILANCA!F8+BILANCA!F15)+RDG!G32</f>
        <v>0</v>
      </c>
      <c r="E11" s="24">
        <f>(BILANCA!H8+BILANCA!H15)-(BILANCA!G8+BILANCA!G15)+RDG!H32</f>
        <v>0</v>
      </c>
      <c r="F11" s="25">
        <f>(BILANCA!I8+BILANCA!I15)-(BILANCA!H8+BILANCA!H15)+RDG!I32</f>
        <v>0</v>
      </c>
      <c r="G11" s="23">
        <f>(BILANCA!J8+BILANCA!J15)-(BILANCA!I8+BILANCA!I15)+RDG!J32</f>
        <v>0</v>
      </c>
      <c r="H11" s="23">
        <f>(BILANCA!K8+BILANCA!K15)-(BILANCA!J8+BILANCA!J15)+RDG!K32</f>
        <v>0</v>
      </c>
      <c r="I11" s="23">
        <f>(BILANCA!L8+BILANCA!L15)-(BILANCA!K8+BILANCA!K15)+RDG!L32</f>
        <v>0</v>
      </c>
      <c r="J11" s="23">
        <f>(BILANCA!M8+BILANCA!M15)-(BILANCA!L8+BILANCA!L15)+RDG!M32</f>
        <v>0</v>
      </c>
      <c r="K11" s="23">
        <f>(BILANCA!N8+BILANCA!N15)-(BILANCA!M8+BILANCA!M15)+RDG!N32</f>
        <v>0</v>
      </c>
      <c r="L11" s="23">
        <f>(BILANCA!O8+BILANCA!O15)-(BILANCA!N8+BILANCA!N15)+RDG!O32</f>
        <v>0</v>
      </c>
      <c r="M11" s="26">
        <f>(BILANCA!P8+BILANCA!P15)-(BILANCA!O8+BILANCA!O15)+RDG!P32</f>
        <v>0</v>
      </c>
    </row>
    <row r="12" spans="2:13" x14ac:dyDescent="0.2">
      <c r="B12" s="12" t="s">
        <v>200</v>
      </c>
      <c r="C12" s="27" t="e">
        <f>RDG!F7/(BILANCA!F8+BILANCA!F15)</f>
        <v>#DIV/0!</v>
      </c>
      <c r="D12" s="27" t="e">
        <f>RDG!G7/(BILANCA!G8+BILANCA!G15)</f>
        <v>#DIV/0!</v>
      </c>
      <c r="E12" s="28" t="e">
        <f>RDG!H7/(BILANCA!H8+BILANCA!H15)</f>
        <v>#DIV/0!</v>
      </c>
      <c r="F12" s="29" t="e">
        <f>RDG!I7/(BILANCA!I8+BILANCA!I15)</f>
        <v>#DIV/0!</v>
      </c>
      <c r="G12" s="27" t="e">
        <f>RDG!J7/(BILANCA!J8+BILANCA!J15)</f>
        <v>#DIV/0!</v>
      </c>
      <c r="H12" s="27" t="e">
        <f>RDG!K7/(BILANCA!K8+BILANCA!K15)</f>
        <v>#DIV/0!</v>
      </c>
      <c r="I12" s="27" t="e">
        <f>RDG!L7/(BILANCA!L8+BILANCA!L15)</f>
        <v>#DIV/0!</v>
      </c>
      <c r="J12" s="27" t="e">
        <f>RDG!M7/(BILANCA!M8+BILANCA!M15)</f>
        <v>#DIV/0!</v>
      </c>
      <c r="K12" s="27" t="e">
        <f>RDG!N7/(BILANCA!N8+BILANCA!N15)</f>
        <v>#DIV/0!</v>
      </c>
      <c r="L12" s="27" t="e">
        <f>RDG!O7/(BILANCA!O8+BILANCA!O15)</f>
        <v>#DIV/0!</v>
      </c>
      <c r="M12" s="30" t="e">
        <f>RDG!P7/(BILANCA!P8+BILANCA!P15)</f>
        <v>#DIV/0!</v>
      </c>
    </row>
    <row r="13" spans="2:13" x14ac:dyDescent="0.2">
      <c r="B13" s="18" t="s">
        <v>201</v>
      </c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2"/>
    </row>
    <row r="14" spans="2:13" x14ac:dyDescent="0.2">
      <c r="B14" s="12" t="s">
        <v>202</v>
      </c>
      <c r="C14" s="23">
        <f>BILANCA!F28-BILANCA!F52</f>
        <v>0</v>
      </c>
      <c r="D14" s="23">
        <f>BILANCA!G28-BILANCA!G52</f>
        <v>0</v>
      </c>
      <c r="E14" s="24">
        <f>BILANCA!H28-BILANCA!H52</f>
        <v>0</v>
      </c>
      <c r="F14" s="25">
        <f>BILANCA!I28-BILANCA!I52</f>
        <v>0</v>
      </c>
      <c r="G14" s="23">
        <f>BILANCA!J28-BILANCA!J52</f>
        <v>0</v>
      </c>
      <c r="H14" s="23">
        <f>BILANCA!K28-BILANCA!K52</f>
        <v>0</v>
      </c>
      <c r="I14" s="23">
        <f>BILANCA!L28-BILANCA!L52</f>
        <v>0</v>
      </c>
      <c r="J14" s="23">
        <f>BILANCA!M28-BILANCA!M52</f>
        <v>0</v>
      </c>
      <c r="K14" s="23">
        <f>BILANCA!N28-BILANCA!N52</f>
        <v>0</v>
      </c>
      <c r="L14" s="23">
        <f>BILANCA!O28-BILANCA!O52</f>
        <v>0</v>
      </c>
      <c r="M14" s="26">
        <f>BILANCA!P28-BILANCA!P52</f>
        <v>0</v>
      </c>
    </row>
    <row r="15" spans="2:13" x14ac:dyDescent="0.2">
      <c r="B15" s="12" t="s">
        <v>203</v>
      </c>
      <c r="C15" s="23">
        <f>BILANCA!F28-(BILANCA!F52-BILANCA!F53)</f>
        <v>0</v>
      </c>
      <c r="D15" s="23">
        <f>BILANCA!G28-(BILANCA!G52-BILANCA!G53)</f>
        <v>0</v>
      </c>
      <c r="E15" s="24">
        <f>BILANCA!H28-(BILANCA!H52-BILANCA!H53)</f>
        <v>0</v>
      </c>
      <c r="F15" s="25">
        <f>BILANCA!I28-(BILANCA!I52-BILANCA!I53)</f>
        <v>0</v>
      </c>
      <c r="G15" s="23">
        <f>BILANCA!J28-(BILANCA!J52-BILANCA!J53)</f>
        <v>0</v>
      </c>
      <c r="H15" s="23">
        <f>BILANCA!K28-(BILANCA!K52-BILANCA!K53)</f>
        <v>0</v>
      </c>
      <c r="I15" s="23">
        <f>BILANCA!L28-(BILANCA!L52-BILANCA!L53)</f>
        <v>0</v>
      </c>
      <c r="J15" s="23">
        <f>BILANCA!M28-(BILANCA!M52-BILANCA!M53)</f>
        <v>0</v>
      </c>
      <c r="K15" s="23">
        <f>BILANCA!N28-(BILANCA!N52-BILANCA!N53)</f>
        <v>0</v>
      </c>
      <c r="L15" s="23">
        <f>BILANCA!O28-(BILANCA!O52-BILANCA!O53)</f>
        <v>0</v>
      </c>
      <c r="M15" s="26">
        <f>BILANCA!P28-(BILANCA!P52-BILANCA!P53)</f>
        <v>0</v>
      </c>
    </row>
    <row r="16" spans="2:13" x14ac:dyDescent="0.2">
      <c r="B16" s="12" t="s">
        <v>204</v>
      </c>
      <c r="C16" s="27" t="e">
        <f>BILANCA!F28/BILANCA!F52</f>
        <v>#DIV/0!</v>
      </c>
      <c r="D16" s="27" t="e">
        <f>BILANCA!G28/BILANCA!G52</f>
        <v>#DIV/0!</v>
      </c>
      <c r="E16" s="28" t="e">
        <f>BILANCA!H28/BILANCA!H52</f>
        <v>#DIV/0!</v>
      </c>
      <c r="F16" s="29" t="e">
        <f>BILANCA!I28/BILANCA!I52</f>
        <v>#DIV/0!</v>
      </c>
      <c r="G16" s="27" t="e">
        <f>BILANCA!J28/BILANCA!J52</f>
        <v>#DIV/0!</v>
      </c>
      <c r="H16" s="27" t="e">
        <f>BILANCA!K28/BILANCA!K52</f>
        <v>#DIV/0!</v>
      </c>
      <c r="I16" s="27" t="e">
        <f>BILANCA!L28/BILANCA!L52</f>
        <v>#DIV/0!</v>
      </c>
      <c r="J16" s="27" t="e">
        <f>BILANCA!M28/BILANCA!M52</f>
        <v>#DIV/0!</v>
      </c>
      <c r="K16" s="27" t="e">
        <f>BILANCA!N28/BILANCA!N52</f>
        <v>#DIV/0!</v>
      </c>
      <c r="L16" s="27" t="e">
        <f>BILANCA!O28/BILANCA!O52</f>
        <v>#DIV/0!</v>
      </c>
      <c r="M16" s="30" t="e">
        <f>BILANCA!P28/BILANCA!P52</f>
        <v>#DIV/0!</v>
      </c>
    </row>
    <row r="17" spans="2:13" x14ac:dyDescent="0.2">
      <c r="B17" s="12" t="s">
        <v>205</v>
      </c>
      <c r="C17" s="27" t="e">
        <f>(BILANCA!F28-BILANCA!F29)/BILANCA!F52</f>
        <v>#DIV/0!</v>
      </c>
      <c r="D17" s="27" t="e">
        <f>(BILANCA!G28-BILANCA!G29)/BILANCA!G52</f>
        <v>#DIV/0!</v>
      </c>
      <c r="E17" s="28" t="e">
        <f>(BILANCA!H28-BILANCA!H29)/BILANCA!H52</f>
        <v>#DIV/0!</v>
      </c>
      <c r="F17" s="29" t="e">
        <f>(BILANCA!I28-BILANCA!I29)/BILANCA!I52</f>
        <v>#DIV/0!</v>
      </c>
      <c r="G17" s="27" t="e">
        <f>(BILANCA!J28-BILANCA!J29)/BILANCA!J52</f>
        <v>#DIV/0!</v>
      </c>
      <c r="H17" s="27" t="e">
        <f>(BILANCA!K28-BILANCA!K29)/BILANCA!K52</f>
        <v>#DIV/0!</v>
      </c>
      <c r="I17" s="27" t="e">
        <f>(BILANCA!L28-BILANCA!L29)/BILANCA!L52</f>
        <v>#DIV/0!</v>
      </c>
      <c r="J17" s="27" t="e">
        <f>(BILANCA!M28-BILANCA!M29)/BILANCA!M52</f>
        <v>#DIV/0!</v>
      </c>
      <c r="K17" s="27" t="e">
        <f>(BILANCA!N28-BILANCA!N29)/BILANCA!N52</f>
        <v>#DIV/0!</v>
      </c>
      <c r="L17" s="27" t="e">
        <f>(BILANCA!O28-BILANCA!O29)/BILANCA!O52</f>
        <v>#DIV/0!</v>
      </c>
      <c r="M17" s="30" t="e">
        <f>(BILANCA!P28-BILANCA!P29)/BILANCA!P52</f>
        <v>#DIV/0!</v>
      </c>
    </row>
    <row r="18" spans="2:13" x14ac:dyDescent="0.2">
      <c r="B18" s="12" t="s">
        <v>206</v>
      </c>
      <c r="C18" s="27" t="e">
        <f>BILANCA!F33/BILANCA!F52</f>
        <v>#DIV/0!</v>
      </c>
      <c r="D18" s="27" t="e">
        <f>BILANCA!G33/BILANCA!G52</f>
        <v>#DIV/0!</v>
      </c>
      <c r="E18" s="28" t="e">
        <f>BILANCA!H33/BILANCA!H52</f>
        <v>#DIV/0!</v>
      </c>
      <c r="F18" s="29" t="e">
        <f>BILANCA!I33/BILANCA!I52</f>
        <v>#DIV/0!</v>
      </c>
      <c r="G18" s="27" t="e">
        <f>BILANCA!J33/BILANCA!J52</f>
        <v>#DIV/0!</v>
      </c>
      <c r="H18" s="27" t="e">
        <f>BILANCA!K33/BILANCA!K52</f>
        <v>#DIV/0!</v>
      </c>
      <c r="I18" s="27" t="e">
        <f>BILANCA!L33/BILANCA!L52</f>
        <v>#DIV/0!</v>
      </c>
      <c r="J18" s="27" t="e">
        <f>BILANCA!M33/BILANCA!M52</f>
        <v>#DIV/0!</v>
      </c>
      <c r="K18" s="27" t="e">
        <f>BILANCA!N33/BILANCA!N52</f>
        <v>#DIV/0!</v>
      </c>
      <c r="L18" s="27" t="e">
        <f>BILANCA!O33/BILANCA!O52</f>
        <v>#DIV/0!</v>
      </c>
      <c r="M18" s="30" t="e">
        <f>BILANCA!P33/BILANCA!P52</f>
        <v>#DIV/0!</v>
      </c>
    </row>
    <row r="19" spans="2:13" x14ac:dyDescent="0.2">
      <c r="B19" s="18" t="s">
        <v>207</v>
      </c>
      <c r="C19" s="19"/>
      <c r="D19" s="19"/>
      <c r="E19" s="20"/>
      <c r="F19" s="21"/>
      <c r="G19" s="21"/>
      <c r="H19" s="21"/>
      <c r="I19" s="21"/>
      <c r="J19" s="21"/>
      <c r="K19" s="21"/>
      <c r="L19" s="21"/>
      <c r="M19" s="22"/>
    </row>
    <row r="20" spans="2:13" x14ac:dyDescent="0.2">
      <c r="B20" s="12" t="s">
        <v>208</v>
      </c>
      <c r="C20" s="31" t="e">
        <f>(BILANCA!F7+BILANCA!F28)/BILANCA!F40</f>
        <v>#DIV/0!</v>
      </c>
      <c r="D20" s="31" t="e">
        <f>(BILANCA!G7+BILANCA!G28)/BILANCA!G40</f>
        <v>#DIV/0!</v>
      </c>
      <c r="E20" s="32" t="e">
        <f>(BILANCA!H7+BILANCA!H28)/BILANCA!H40</f>
        <v>#DIV/0!</v>
      </c>
      <c r="F20" s="33" t="e">
        <f>(BILANCA!I7+BILANCA!I28)/BILANCA!I40</f>
        <v>#DIV/0!</v>
      </c>
      <c r="G20" s="31" t="e">
        <f>(BILANCA!J7+BILANCA!J28)/BILANCA!J40</f>
        <v>#DIV/0!</v>
      </c>
      <c r="H20" s="31" t="e">
        <f>(BILANCA!K7+BILANCA!K28)/BILANCA!K40</f>
        <v>#DIV/0!</v>
      </c>
      <c r="I20" s="31" t="e">
        <f>(BILANCA!L7+BILANCA!L28)/BILANCA!L40</f>
        <v>#DIV/0!</v>
      </c>
      <c r="J20" s="31" t="e">
        <f>(BILANCA!M7+BILANCA!M28)/BILANCA!M40</f>
        <v>#DIV/0!</v>
      </c>
      <c r="K20" s="31" t="e">
        <f>(BILANCA!N7+BILANCA!N28)/BILANCA!N40</f>
        <v>#DIV/0!</v>
      </c>
      <c r="L20" s="31" t="e">
        <f>(BILANCA!O7+BILANCA!O28)/BILANCA!O40</f>
        <v>#DIV/0!</v>
      </c>
      <c r="M20" s="34" t="e">
        <f>(BILANCA!P7+BILANCA!P28)/BILANCA!P40</f>
        <v>#DIV/0!</v>
      </c>
    </row>
    <row r="21" spans="2:13" x14ac:dyDescent="0.2">
      <c r="B21" s="12" t="s">
        <v>213</v>
      </c>
      <c r="C21" s="23">
        <f>BILANCA!F50+BILANCA!F53</f>
        <v>0</v>
      </c>
      <c r="D21" s="23">
        <f>BILANCA!G50+BILANCA!G53</f>
        <v>0</v>
      </c>
      <c r="E21" s="24">
        <f>BILANCA!H50+BILANCA!H53</f>
        <v>0</v>
      </c>
      <c r="F21" s="25">
        <f>BILANCA!I50+BILANCA!I53</f>
        <v>0</v>
      </c>
      <c r="G21" s="23">
        <f>BILANCA!J50+BILANCA!J53</f>
        <v>0</v>
      </c>
      <c r="H21" s="23">
        <f>BILANCA!K50+BILANCA!K53</f>
        <v>0</v>
      </c>
      <c r="I21" s="23">
        <f>BILANCA!L50+BILANCA!L53</f>
        <v>0</v>
      </c>
      <c r="J21" s="23">
        <f>BILANCA!M50+BILANCA!M53</f>
        <v>0</v>
      </c>
      <c r="K21" s="23">
        <f>BILANCA!N50+BILANCA!N53</f>
        <v>0</v>
      </c>
      <c r="L21" s="23">
        <f>BILANCA!O50+BILANCA!O53</f>
        <v>0</v>
      </c>
      <c r="M21" s="26">
        <f>BILANCA!P50+BILANCA!P53</f>
        <v>0</v>
      </c>
    </row>
    <row r="22" spans="2:13" x14ac:dyDescent="0.2">
      <c r="B22" s="12" t="s">
        <v>209</v>
      </c>
      <c r="C22" s="27" t="e">
        <f>C21/BILANCA!F40</f>
        <v>#DIV/0!</v>
      </c>
      <c r="D22" s="27" t="e">
        <f>D21/BILANCA!G40</f>
        <v>#DIV/0!</v>
      </c>
      <c r="E22" s="28" t="e">
        <f>E21/BILANCA!H40</f>
        <v>#DIV/0!</v>
      </c>
      <c r="F22" s="29" t="e">
        <f>F21/BILANCA!I40</f>
        <v>#DIV/0!</v>
      </c>
      <c r="G22" s="27" t="e">
        <f>G21/BILANCA!J40</f>
        <v>#DIV/0!</v>
      </c>
      <c r="H22" s="27" t="e">
        <f>H21/BILANCA!K40</f>
        <v>#DIV/0!</v>
      </c>
      <c r="I22" s="27" t="e">
        <f>I21/BILANCA!L40</f>
        <v>#DIV/0!</v>
      </c>
      <c r="J22" s="27" t="e">
        <f>J21/BILANCA!M40</f>
        <v>#DIV/0!</v>
      </c>
      <c r="K22" s="27" t="e">
        <f>K21/BILANCA!N40</f>
        <v>#DIV/0!</v>
      </c>
      <c r="L22" s="27" t="e">
        <f>L21/BILANCA!O40</f>
        <v>#DIV/0!</v>
      </c>
      <c r="M22" s="30" t="e">
        <f>M21/BILANCA!P40</f>
        <v>#DIV/0!</v>
      </c>
    </row>
    <row r="23" spans="2:13" x14ac:dyDescent="0.2">
      <c r="B23" s="12" t="s">
        <v>210</v>
      </c>
      <c r="C23" s="27" t="e">
        <f>C21/RDG!F29</f>
        <v>#DIV/0!</v>
      </c>
      <c r="D23" s="27" t="e">
        <f>D21/RDG!G29</f>
        <v>#DIV/0!</v>
      </c>
      <c r="E23" s="28" t="e">
        <f>E21/RDG!H29</f>
        <v>#DIV/0!</v>
      </c>
      <c r="F23" s="29" t="e">
        <f>F21/RDG!I29</f>
        <v>#DIV/0!</v>
      </c>
      <c r="G23" s="27" t="e">
        <f>G21/RDG!J29</f>
        <v>#DIV/0!</v>
      </c>
      <c r="H23" s="27" t="e">
        <f>H21/RDG!K29</f>
        <v>#DIV/0!</v>
      </c>
      <c r="I23" s="27" t="e">
        <f>I21/RDG!L29</f>
        <v>#DIV/0!</v>
      </c>
      <c r="J23" s="27" t="e">
        <f>J21/RDG!M29</f>
        <v>#DIV/0!</v>
      </c>
      <c r="K23" s="27" t="e">
        <f>K21/RDG!N29</f>
        <v>#DIV/0!</v>
      </c>
      <c r="L23" s="27" t="e">
        <f>L21/RDG!O29</f>
        <v>#DIV/0!</v>
      </c>
      <c r="M23" s="30" t="e">
        <f>M21/RDG!P29</f>
        <v>#DIV/0!</v>
      </c>
    </row>
    <row r="24" spans="2:13" x14ac:dyDescent="0.2">
      <c r="B24" s="12" t="s">
        <v>211</v>
      </c>
      <c r="C24" s="31" t="e">
        <f>BILANCA!F53/RDG!F8</f>
        <v>#DIV/0!</v>
      </c>
      <c r="D24" s="31" t="e">
        <f>BILANCA!G53/RDG!G8</f>
        <v>#DIV/0!</v>
      </c>
      <c r="E24" s="32" t="e">
        <f>BILANCA!H53/RDG!H8</f>
        <v>#DIV/0!</v>
      </c>
      <c r="F24" s="33" t="e">
        <f>BILANCA!I53/RDG!I8</f>
        <v>#DIV/0!</v>
      </c>
      <c r="G24" s="31" t="e">
        <f>BILANCA!J53/RDG!J8</f>
        <v>#DIV/0!</v>
      </c>
      <c r="H24" s="31" t="e">
        <f>BILANCA!K53/RDG!K8</f>
        <v>#DIV/0!</v>
      </c>
      <c r="I24" s="31" t="e">
        <f>BILANCA!L53/RDG!L8</f>
        <v>#DIV/0!</v>
      </c>
      <c r="J24" s="31" t="e">
        <f>BILANCA!M53/RDG!M8</f>
        <v>#DIV/0!</v>
      </c>
      <c r="K24" s="31" t="e">
        <f>BILANCA!N53/RDG!N8</f>
        <v>#DIV/0!</v>
      </c>
      <c r="L24" s="31" t="e">
        <f>BILANCA!O53/RDG!O8</f>
        <v>#DIV/0!</v>
      </c>
      <c r="M24" s="34" t="e">
        <f>BILANCA!P53/RDG!P8</f>
        <v>#DIV/0!</v>
      </c>
    </row>
    <row r="25" spans="2:13" x14ac:dyDescent="0.2">
      <c r="B25" s="35" t="s">
        <v>212</v>
      </c>
      <c r="C25" s="36" t="e">
        <f>RDG!F36/RDG!F40</f>
        <v>#DIV/0!</v>
      </c>
      <c r="D25" s="36" t="e">
        <f>RDG!G36/RDG!G40</f>
        <v>#DIV/0!</v>
      </c>
      <c r="E25" s="37" t="e">
        <f>RDG!H36/RDG!H40</f>
        <v>#DIV/0!</v>
      </c>
      <c r="F25" s="38" t="e">
        <f>RDG!I36/RDG!I40</f>
        <v>#DIV/0!</v>
      </c>
      <c r="G25" s="36" t="e">
        <f>RDG!J36/RDG!J40</f>
        <v>#DIV/0!</v>
      </c>
      <c r="H25" s="36" t="e">
        <f>RDG!K36/RDG!K40</f>
        <v>#DIV/0!</v>
      </c>
      <c r="I25" s="36" t="e">
        <f>RDG!L36/RDG!L40</f>
        <v>#DIV/0!</v>
      </c>
      <c r="J25" s="36" t="e">
        <f>RDG!M36/RDG!M40</f>
        <v>#DIV/0!</v>
      </c>
      <c r="K25" s="36" t="e">
        <f>RDG!N36/RDG!N40</f>
        <v>#DIV/0!</v>
      </c>
      <c r="L25" s="36" t="e">
        <f>RDG!O36/RDG!O40</f>
        <v>#DIV/0!</v>
      </c>
      <c r="M25" s="39" t="e">
        <f>RDG!P36/RDG!P40</f>
        <v>#DIV/0!</v>
      </c>
    </row>
  </sheetData>
  <sheetProtection algorithmName="SHA-512" hashValue="84FEkwxG8aAdWuNJL1Ycge7P3IOWz4lL4RG2jGzxLd2Q/FcpjKSaZ+8unu63q0xSx6V03pQFeIHLLL7lKw8+9Q==" saltValue="Ws6ylvPwcvH1qFUTJz2I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Naslovna</vt:lpstr>
      <vt:lpstr>RDG</vt:lpstr>
      <vt:lpstr>BILANCA</vt:lpstr>
      <vt:lpstr>FINANCIJSKI TOK</vt:lpstr>
      <vt:lpstr>DOH</vt:lpstr>
      <vt:lpstr>FIN POKAZATELJI</vt:lpstr>
      <vt:lpstr>_1._Doprinosi</vt:lpstr>
      <vt:lpstr>_2._Doprinosi</vt:lpstr>
      <vt:lpstr>BILANCA!Print_Area</vt:lpstr>
      <vt:lpstr>DOH!Print_Area</vt:lpstr>
      <vt:lpstr>'FINANCIJSKI TOK'!Print_Area</vt:lpstr>
      <vt:lpstr>Naslovna!Print_Area</vt:lpstr>
      <vt:lpstr>RDG!Print_Area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2022-03-23T07:49:35Z</cp:lastPrinted>
  <dcterms:created xsi:type="dcterms:W3CDTF">2022-02-23T08:32:50Z</dcterms:created>
  <dcterms:modified xsi:type="dcterms:W3CDTF">2022-03-30T15:40:28Z</dcterms:modified>
</cp:coreProperties>
</file>